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230" activeTab="1"/>
  </bookViews>
  <sheets>
    <sheet name="汇总" sheetId="16" r:id="rId1"/>
    <sheet name="十防部分" sheetId="12" r:id="rId2"/>
    <sheet name="建筑改造" sheetId="15" r:id="rId3"/>
  </sheets>
  <externalReferences>
    <externalReference r:id="rId4"/>
  </externalReferences>
  <definedNames>
    <definedName name="_xlnm._FilterDatabase" localSheetId="1" hidden="1">十防部分!$A$2:$XEW$68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<sst xmlns="http://schemas.openxmlformats.org/spreadsheetml/2006/main" count="250" uniqueCount="193">
  <si>
    <t>序号</t>
  </si>
  <si>
    <t>环境控制十防建设</t>
  </si>
  <si>
    <t>库房建设</t>
  </si>
  <si>
    <t>合计（元）</t>
  </si>
  <si>
    <t>备注</t>
  </si>
  <si>
    <t>恒温恒湿恒净控制系统</t>
  </si>
  <si>
    <t>安防监控系统</t>
  </si>
  <si>
    <t>门禁、视频监控系统</t>
  </si>
  <si>
    <t>物联网组网设备</t>
  </si>
  <si>
    <t>智慧库房管理平台</t>
  </si>
  <si>
    <t>整理室</t>
  </si>
  <si>
    <t>消防系统建设</t>
  </si>
  <si>
    <t>技术服务费（综合布线、安装、调试、培训等）</t>
  </si>
  <si>
    <t>小计</t>
  </si>
  <si>
    <t>整个库房做环控+消防+固定柜</t>
  </si>
  <si>
    <t>惠州中医医院档案库房建设清单（十防）</t>
  </si>
  <si>
    <t>系统功能</t>
  </si>
  <si>
    <t>设备名称</t>
  </si>
  <si>
    <t>技术参数</t>
  </si>
  <si>
    <t>数量</t>
  </si>
  <si>
    <t>单位</t>
  </si>
  <si>
    <t>单价</t>
  </si>
  <si>
    <t>总价</t>
  </si>
  <si>
    <t>一、恒温恒湿恒净控制系统</t>
  </si>
  <si>
    <t>1、温湿度监测功能</t>
  </si>
  <si>
    <t>温湿度传感器</t>
  </si>
  <si>
    <t>1.发射频率：2.4GHz
2.发射功率：≤10dBm
3.工作电压：3V电池供电
4.低电压报警值：2.6V±0.1V
5.待机电流：≤30uA
6.工作电流：≤30mA
7.工作温度：-10℃～+55℃
8.安装方式：壁挂
9.探测方式：传感器
10.温度误差：0.5度
11.湿度误差：5%
12.电池寿命：2年以上
13.外观尺寸：Φ61x23mm</t>
  </si>
  <si>
    <t>只</t>
  </si>
  <si>
    <t>2、恒温控制功能</t>
  </si>
  <si>
    <t>智能控制器</t>
  </si>
  <si>
    <t>1.工作电压:AC220V供电
2.遥控距离:≤6米
3.遥控角度:360度(与安装方式有关)
4.工作温度:-10°C~+50°C
5.工作湿度:≤95%RH(无凝结现象)
6.外形尺寸:80*80*28mm</t>
  </si>
  <si>
    <t>3、恒湿控制功能</t>
  </si>
  <si>
    <t>智能恒湿一体机96L</t>
  </si>
  <si>
    <t>湿度检测范围：10%-98%
湿度检测精度：±3%RH
加湿/除湿技术：湿膜加湿/冷冻式除湿
加湿量KG/h：5kg
除湿量L/24h（35℃/90%RH）：96L
加湿/除湿精度：±5%RH/±3%RH
风量：690-1140m³/h
风速是否支持调节：支持三档风速调节
内部水箱体积：44L
排水方式：自动/手动
额定电压及频率：220V/50HZ
整机功率：1500W
供电方式：220V 16A三叉接头
电气防护：过载保护、漏电保护、防雷保护等
屏幕大小：10.1英寸
屏幕分辨率：1280*800
宽*深*高：680*520*2065mm 
重量：90KG</t>
  </si>
  <si>
    <t>台</t>
  </si>
  <si>
    <t>智能加水车</t>
  </si>
  <si>
    <t>水箱体积：100L
加水速度：10L/min
水箱内部尺寸：550*450*650mm
排水方式：连接恒湿机自动/单独手动
水位检测功能：具备透明化显示剩余水量或者灯光显示剩余水量，发光灯柱亮度均衡
设备净尺寸长600mm*宽500mm*高750mm
重量：22Kg
万向轮：静音万向轮
整机的尺寸大小：400*650*900mm
外壳材质：钣金
前面板厚度：1.2mm
后面板厚度：1.2mm
湿度传感器位置：无
万向轮：4个轮子都支持锁定
连接线长度：1.5m
连接管长度：0.9m
运行模式：支持自动和手动加水
扩容水箱功能：具备扩容恒湿机水箱功能，支持用于恒湿机外扩水箱
消毒：支持UV杀菌功能拓展
额定电压及频率：220V/50HZ
整机功率：65W
工作电流：0.3A
电源线mm²：1平方</t>
  </si>
  <si>
    <t>4.消毒净化监测功能</t>
  </si>
  <si>
    <t>消毒净化一体机</t>
  </si>
  <si>
    <t>温度检测范围°C：-20℃～100℃
温度检测精度°C：±0.5℃
湿度检测范围%RH：0～100%
湿度检测精度%RH：±3%RH
PM2.5检测量程：0～999：ug/m3
CO2检测量程：400～2000：PPM
TVOC检测量程：0～6：mg/：m³
甲醛检测量程：0～1mg/m³
PM2.5检测精度：±15%
CO2检测精度：±50PPM
甲醛检测精度：±20%
杀菌技术类型：UV紫外线/光氢离子/臭氧
UV消毒规格：≥10W
光氢离子消毒规格：≥10W
臭氧消毒规格：mg/m³：500mg/m³
空气消毒的有效面积：≥40㎡
风机类型：贯流式风机
单个风机风量m³/h：≥600m³/h
单个风机风量m³/h：≥300m³/h
净化滤网层数：3层以上滤网，需支持PM2.5和甲醛酸性气体过滤
滤芯等级：H≥H13
颗粒物CADR：m³/h：≥450m³/h
甲醛CADR：m³/h：≥350m³/h
颗粒物有效去除率：≥99%
甲醛有效去除率：≥99%
是否支持负离子功能：支持
是否支持去除酸性气体：支持
空气净化有效面积：40-60㎡
显示屏幕：7寸800*480电容屏
防触电保护等级：IP4
机组噪音dB：一米距离&lt;40dB，30CM&lt;45dB</t>
  </si>
  <si>
    <t>5、空气质量监测功能</t>
  </si>
  <si>
    <t>空气质量传感器</t>
  </si>
  <si>
    <t>1.通信类型：Zigbee3.0
2.工作电压：AC220V
3.温度量程：-10~55℃
4.温度精度：±1℃
5.湿度量程：0~99%RH
6.湿度精度：±5%RH
7.PM1.0/PM2.5/PM10量程：0~999：ug/m3
8.PM1.0/PM2.5/PM10精度：0~100ug/m³±15ug/m³＞100ug/m³±15%
9.CO2量程：400~2000PPM±50PPM
10.甲醛量程：0~1mg/m³±20%
11.TVOC：0~6mg/m³
12.空气质量等级：PM2.5（ug/m³）0~75优 PM2.5（ug/m³）76~115良
13.PM2.5（ug/m³）&gt;115：污染
14.光照度：1~999lux
15.唤醒距离：40~60CM,30秒熄屏
16.外观参考尺寸：86*86*49.5mm</t>
  </si>
  <si>
    <t>6、恒温恒湿恒净管理软件</t>
  </si>
  <si>
    <t>恒温恒湿恒净管理功能模块</t>
  </si>
  <si>
    <t>恒温恒湿恒净接入功能模块，可实现库房内环境质量智能分析，可对接空调、恒湿机、消毒净化一体机实现环境恒温、恒湿、恒净控制。</t>
  </si>
  <si>
    <t>套</t>
  </si>
  <si>
    <t>小计1</t>
  </si>
  <si>
    <t>二、安防监控系统</t>
  </si>
  <si>
    <t>1、火灾检测功能</t>
  </si>
  <si>
    <t>火灾探测器</t>
  </si>
  <si>
    <t>工作电压：AC220V/50Hz 
备用电池: DC3V (CR2锂电池)
联网方式：Zigbee
报警声压：&gt;80dB (正前方3m处(A计权) )
工作温度：-10℃~+55℃
工作湿度：≤95%RH (无凝结现象）
安装方式：嵌入式吸顶、明装方式
开孔尺寸：φ60~65mm
产品尺寸：φ76xH67mm</t>
  </si>
  <si>
    <t>2、漏水检测功能</t>
  </si>
  <si>
    <t>漏水传感器</t>
  </si>
  <si>
    <t>1.安装方式：嵌入式（壁装）
2.产品尺寸：主机:86X86X46.5 mm  
3.颜色：白色
4.防护等级：主机IP20，探头IP34
5.输入电压：AC 185-245V 50Hz
6.工作电流：≤ 0.1A
7.告警声压：40dB
8.自检：支持
9.工作温度：-10℃~+55℃
10.存储温度：-40℃~70℃
11.工作湿度：5%-95%无冷凝</t>
  </si>
  <si>
    <t>漏水绳</t>
  </si>
  <si>
    <t>漏水绳，配合Zigbee漏水传感器使用，可用于漏水检测位长5M，线缆直径4.5mm。</t>
  </si>
  <si>
    <t>条</t>
  </si>
  <si>
    <t>3、安防入侵功能</t>
  </si>
  <si>
    <t>红外传感器</t>
  </si>
  <si>
    <t>通讯类型：ZigBee3.0
安装方式：嵌入式安装（吸顶）
产品尺寸：86*86*43.5mm
防护等级：IP44
配网按键：满足
颜色：白色
探测直径（安装高度2.75m）：5m
响应时间：&lt;1s(人体进入探测范围到数据上报时间)
支持自检、故障：支持
工作温度：-10℃~+55℃
存储温度：-40℃~70℃
工作湿度：5%-95%无冷凝</t>
  </si>
  <si>
    <t>4、声光报警功能</t>
  </si>
  <si>
    <t>声光报警系统</t>
  </si>
  <si>
    <t>无线类型：Zigbee3.0
发射频率：2.4Ghz
发射功率：≤19dBm                                                                                                                                                                                                                                                                                                                                                                                                                                         
工作电压： 220V直插供电
声压报警：≥85dB（正前3米）                                                                          
工作温度：-10℃～+55℃
安装方式：壁挂兼容吸顶                                                                                        
外观尺寸：Φ80x35mm</t>
  </si>
  <si>
    <t>5、智能防鼠功能</t>
  </si>
  <si>
    <t>双波变频驱鼠器</t>
  </si>
  <si>
    <t>1、采用现代微电子技术手段,可以同时间歇交替地产生超低频电磁波和两种不同类型的超声波，作用于老鼠的听觉系统和神经系统,使其产生不适和不快,而逃离现场。
2、超声波频率：34KHZ-45KHZ；
3、供电方式：AC100-220V/DC5V;额定功率：≤15W
4、含嵌入式软件</t>
  </si>
  <si>
    <t>6、安防管理软件</t>
  </si>
  <si>
    <t>智能安防管理功能模块</t>
  </si>
  <si>
    <t>安防管理功能模块，可实现火灾系统检测、漏水检测、安防入侵、声光报警等功能，实现智能安防管理。</t>
  </si>
  <si>
    <t>小计2</t>
  </si>
  <si>
    <t>三、七氟丙烷消防系统</t>
  </si>
  <si>
    <t>火灾检测功能</t>
  </si>
  <si>
    <t>柜式七氟丙烷气体灭火装置</t>
  </si>
  <si>
    <t>1、工作温度范围：0℃-50℃
2、贮存压力：2.5Mpa
3、最大工作压力：4.2Mpa
4、泄压装置动作压力：5.9±0.29Mpa
5、充装密度均为：1000kg/m³
6、启动方式：电磁启动
7、外形尺寸：1600×450×500mm</t>
  </si>
  <si>
    <t>包括：瓶组、柜体，不含药剂</t>
  </si>
  <si>
    <t>七氟丙烷药剂</t>
  </si>
  <si>
    <t>1、化学品名称：七氟丙烷
2、纯度：99.6%
3、特性：绝缘不导电、不破坏大气臭氧层、属于洁净型气体
4、酸度 ≤ 3ppm， 水含量 ≤ 10ppm， 不挥发残留物 ≤ 0.01%</t>
  </si>
  <si>
    <t>KG</t>
  </si>
  <si>
    <t>自动泄压装置</t>
  </si>
  <si>
    <t>1、工作温度范围：-25℃~55℃
2、开启压力：1026pa
3、开启时间：1s
4、关闭压力：779pa
5、关闭时间：1s
6、泄压面积：0.12m²
7、启动方式：机械式
8、墙体开孔预留尺寸：410*415mm</t>
  </si>
  <si>
    <t>墙体开孔尺寸：415*410mm</t>
  </si>
  <si>
    <t>气体灭火控制器（单区）</t>
  </si>
  <si>
    <t>1、工作电源：主电AC220V±20%，50Hz；直流备电DC24V/7Ah
2、功耗：≤120W
3、系统容量：324点
4、输出接点容量--所有继电器触点容量均为7A/24VDC
5、输出回路限流--电磁阀驱动≤3A
6、传输距离：≤1000米
7、使用环境--温度：-10℃～+55℃；相对湿度：≤95%（40℃±2℃无凝露）
8、外形尺寸：410mm×132mm×500mm（长×宽×高）
9、壳体材料：SPCC，深灰色
10、灭火分区：二区</t>
  </si>
  <si>
    <t>点型感温火灾探测器</t>
  </si>
  <si>
    <t>1、工作电压：总线24V（脉冲调制）
2、监视电流：＜0.3mA
3、报警电流：＜1.5mA
4、布线要求：RVS线≥1.5mm2
5、使用环境：温度：-10℃～+50℃；相对湿度：≤95%（40℃±2℃无凝露）
6、外形尺寸：φ105×43mm（含底座）
7、产品重量：约60g
8、保护面积：约30m2
9、壳体材料：ABS，白色</t>
  </si>
  <si>
    <t>点型光电感烟火灾探测器</t>
  </si>
  <si>
    <t>1、工作电压：总线24V（脉冲调制）
2、监视电流：＜0.3mA
3、报警电流：＜1.5mA
4、布线要求：RVS线≥1.5mm2；
5、使用环境：温度：-10℃～+55℃，相对湿度：≤95%（40℃±2℃无凝露）
6、外形尺寸：φ105×43mm（含底座）
7、产品重量：约75g
8、保护面积：约60m2
9、壳体材料：ABS，白色</t>
  </si>
  <si>
    <t>火灾声光警报器</t>
  </si>
  <si>
    <t>1、工作电压：24V（脉冲调制）
2、工作电流：静态电流：&lt;1mA
3、报警电流：&lt;8mA
4、闪光频率：1.0Hz～1.5Hz
5、报警音量：80dB～100dB
6、布线要求：RVS线≥1.5mm2
7、使用环境：温度：-20℃～+55℃；相对湿度：≤95%（40℃无凝露）
8、外形尺寸：111mm×111mm×50mm
9、壳体材料：ABS，红色</t>
  </si>
  <si>
    <t>气体释放警报器</t>
  </si>
  <si>
    <t>1、工作电压：DC24V±20% 
2、用线要求：RVS线≥1.5mm2
3、使用环境：温度：-10℃～+55℃；相对湿度：≤95%（40℃±2℃无凝露）
4、外形尺寸：330mm×135mm×35mm
5、壳体材料：SPCC，白色外框，白底红字</t>
  </si>
  <si>
    <t>紧急启/停按钮</t>
  </si>
  <si>
    <t>1、工作电压：24V(脉冲调制)
2、工作电流：监视状态＜600uA，动作状态＜2mA
3、接线方式：无极性两总线（L1、L2）
4、编码方式：电子编码，地址范围 1~324 任选
5、使用环境：温度：-10℃～+55℃；相对湿度：≤95%（40℃±2℃无凝露）
6、外形尺寸：90mm×90mm×46mm</t>
  </si>
  <si>
    <t>手动/自动切换盒</t>
  </si>
  <si>
    <t>1、工作环境:温度-10℃～+50℃ 湿度：≤95(40℃±2℃，无凝露)
2、工作电压:直流24V
3、工作电流:&lt;50mA</t>
  </si>
  <si>
    <t>项</t>
  </si>
  <si>
    <t>手动/自动状态指示灯</t>
  </si>
  <si>
    <t>安装费</t>
  </si>
  <si>
    <t>完成消防系统实施部署</t>
  </si>
  <si>
    <t>小计3</t>
  </si>
  <si>
    <t>四、门禁、视频监控系统</t>
  </si>
  <si>
    <t>1、门禁管理功能</t>
  </si>
  <si>
    <t>人脸识别门禁
（含配件）</t>
  </si>
  <si>
    <t>用户数：10000人
面部容量：10000张
卡 容 量：10000张
掌纹容量：3000个
记录容量：10万条
显示屏：5寸触摸屏
通讯方式：TCP/IP、选配WiFi
基础功能：高级门禁、韦根输入输出、Photo ID、带摄像头
使用温度：0℃～45℃
使用湿度：20%RH～80%RH
电源规格：DC12V 3A
尺寸：96*202*24mm。
配套包含磁力锁1把、门禁电源1个、开门按钮1个。</t>
  </si>
  <si>
    <t>智能门禁管理功能模块</t>
  </si>
  <si>
    <t>门禁一体机接入功能模块，支持人脸识别门禁一体机接入，并提供门禁管理系统功能</t>
  </si>
  <si>
    <t>2、视频监控功能</t>
  </si>
  <si>
    <t>400万半球摄像机</t>
  </si>
  <si>
    <t>400万日夜转换，宽动态，红外灯
1/2.7英寸ProgressiveScanCMOS
镜头参数：2.8mm
最低照度：0.005Lux@（F1.2，AGCON），0LuxwithIR
电子快门：1/3秒至1/100000秒
其它参数：日夜转换模式：ICR红外虑片式
数字降噪：3D数字降噪
宽动态范围：120dB
背光补偿：支持，可选择区域
调整角度：水平0-360°，垂直0-75°，旋转0-360°
镜头大小接口：M12
音频/视频
分辨率：2560×1440
压缩格式：视频压缩：H.265／H.264／MJPEG
视频帧率：50Hz：25fps（2560×1440，1920×1280，1280×720）
压缩码率：压缩输出码率：32Kbps-8Mbps
接口参数
网络接口：1×10Base-T/100Base-TX(RJ-45)自适应以太网接口
其它参数
网络协议：TCP/IP，ICMP，HTTP，HTTPS，FTP，DHCP，DNS，DDNS，RTP，RTSP，RTCP，PPPoE，NTP，UPnP，SMTP，IGMP，802.1X，QoS，IPv6，Bonjour
防护等级：IP67
电源电压：DC12V±25%/PoE（802.3af）
电源功率：5.5WMAX
环境温度：-30-60℃
环境湿度：小于95%（无凝结）
其他性能：网络功能：
存储功能：支持MicroSD/SDHC/SDXC卡（128G）断网本地存储
智能报警：越界侦测，区域入侵侦测，移动侦测，动态分析，遮挡报警，网线断，IP地址冲突，存储器满，存储器错
通用功能：防闪烁，双码流，心跳，镜像，密码保护，视频遮盖，水印
红外照射距离：20-30m</t>
  </si>
  <si>
    <t>8路硬盘录像机</t>
  </si>
  <si>
    <t>视频接入路数:8
网络输入带宽:80Mbps
网络输出带宽:160Mps
录像分辨率:8MP/7MP/6MP/5MP/4MP/3MP/1080p/UXGA/720p/VGA/4CIF/DCIF/2CIF/CIF/QCIF
视频输出:1路HDMI.VGA
HDMI输出:4K (3840*2160) /30Hz, 2K (2560*1440) /60Hz,1920*1080/60Hz，1600*1200/60Hz，1280*1024/60Hz，1280*720/60Hz,1024*768/60Hz
VGA输出:和HDMI导源,1920*1080/60Hz，1600*1200/60Hz，1280*1024/60Hz，1280*720/60Hz
预览分屏:1/2/4/6/8/9画面
视频解码格式:H.265;H.264:smart264:Smart265
解码能力:8*1080P
同步回放:16
盘位:4个SATA接口
单盘容量:最大支持8TB
网络接口:2个，RJ45 10M/100M/1000M自适应以太网口
串行接口:1个，RS-485半双工串行接口、1个，标准RS-232串行接口
USB接口:2个USB 2.0(前置) ，1个USB 3.0 (后置)
报警输入:16
报警输出:4
含安防监控软件</t>
  </si>
  <si>
    <t>监控硬盘</t>
  </si>
  <si>
    <t>7200转、256M、SATA3 8T</t>
  </si>
  <si>
    <t>块</t>
  </si>
  <si>
    <t>满足3个月存储</t>
  </si>
  <si>
    <t>智能视频物联功能模块</t>
  </si>
  <si>
    <t>视频监控接入功能模块，支持海康、大华的视频监控系统接入，实现视频统一管理查看，并联动其他设备实现自动化视频录制和截屏、回放等视频物联功能。</t>
  </si>
  <si>
    <t>小计4</t>
  </si>
  <si>
    <t>五、物联网组网设备</t>
  </si>
  <si>
    <t>1、物联网网关</t>
  </si>
  <si>
    <t>智能无线网关</t>
  </si>
  <si>
    <t>智能无线网关，可用于组件智能物联网络，支持Zigbee组网功能。设备具有1个RJ45以太网口，支持PoE 供电。支持单个网关最大接入100个Zigbee终端，内置智能射频天线支持大范围组建Zigbee网络。</t>
  </si>
  <si>
    <t>2、无线AP</t>
  </si>
  <si>
    <t>无线AP</t>
  </si>
  <si>
    <t>采用2x2MIMO架构，提供300Mbps无线传输速率，独立外置功放电路和底噪声功放接收电路，提升无线发射性能，降低噪声干扰。
采用吸顶或壁挂安装，POE供电。</t>
  </si>
  <si>
    <t>3、交换机</t>
  </si>
  <si>
    <t>16口POE口交换机</t>
  </si>
  <si>
    <t>交换容量：48Gbps
包转发率：35.7Mpps
MAC地址容量：8K
网络标准IEEE802.3;IEEE802.3u;IEEE802.3x
端口：24个千兆RJ45端口</t>
  </si>
  <si>
    <t>4、其他配件</t>
  </si>
  <si>
    <t>9U机柜</t>
  </si>
  <si>
    <t>9U机柜，9U机柜，配套电源模块</t>
  </si>
  <si>
    <t>小计7</t>
  </si>
  <si>
    <t>六、智慧库房管理平台</t>
  </si>
  <si>
    <t>1、智慧库房管理系统</t>
  </si>
  <si>
    <t>智能库房管理终端32寸</t>
  </si>
  <si>
    <t>智慧档案库房专用区域控制管理终端，部署于档案库房外，用于对当前库房的整体管理，配套档案库房区域触控管理终端软件，采用3D图还原当前库房结构，设备部署位置，采用组态形式展示各个温湿度传感器部署位置、数量和温湿度数据，展示各个空气质量传感器部署位置、数量和空气质量数据。支持通过综合管理系统远程控制当前库房设备，如智能密集架、空调、恒湿一体机、灯光、窗帘等设备，实现空调远程开关机，温度设定；加湿除湿净化一体机远程开关机，状态监测，加湿除湿设定值设置等。
亮度：400
Srgb 色域：SRGB 99%
触控：10点</t>
  </si>
  <si>
    <t>智慧库房物联平台</t>
  </si>
  <si>
    <t>1.系统采用B/S架构，可跨平台操作，支持集成库房环境管理系统、智能密集架管理系统、档案管理系统模块等。
2.环境管理系统将库房“十防”环境子系统（温湿度、空气质量、加湿除湿一体机、空调、漏水、消防、杀虫驱鼠、视频、门禁、红外探测、）库房环境信息集中在软件系统集中管控；系统实时收集设备感知的数据状态，基于智能控制算法，调节设备工作参数，确保库房环境达标，降低能源消耗，实现无人值守。
3.支持恒湿净化一体机监控，可以采用仪表形式实时显示加湿设定值、当前湿度值、除湿设定值，显示开关机状态、启用远程控制状态、运行模式状态，可以通过密码确认后进行远程开关机、修改加湿设定值、除湿设定值、设定模式、开启远程控制，可以显示报警参数包括相序故障、盘管传感器故障、环温传感器故障、湿度传感器故障、高压保护故障、低压保护故障、上水位故障、下水位故障等；
4.支持空调监控，可以显示空调开关机状态、设定温度值、当前室温，通过密码确认后进行远程开关机、修改制冷温度设定值、空调运转模式或者显示温度上限值、温度下限值、操作模式，通过密码确认后可以修改温度上限、温度下限设定值，系统为自动模式时可实现自动控温；
5.支持新风系统监控，可以显示新风开关机状态、当前风速、运行模式，通过密码确认后进行远程开关机、修改风速设定值、设定运行模式；
6.支持安防实时报警数据，可以显示消防、漏水、红外入侵等设备实时数据，具有测点编号、测点名称、实时值、单位、时间、是否报警等维度的数据，可以记录消防、漏水、红外入侵等安防设备的报警信息，报警信息记录了报警时间、设备名称、测点名称、报警内容等详细数据；</t>
  </si>
  <si>
    <t>基础传感器授权</t>
  </si>
  <si>
    <t>物联平台传感器接入数量授权，每增加一台烟感、温湿度传感器、空气质量等传感器需要一个接入授权。</t>
  </si>
  <si>
    <t>智防告警功能模块</t>
  </si>
  <si>
    <t>智能告警功能模块，支持自定义告警策略，可实现平台、APP、短信、电话等智能告警方式，实现档案室7*24无人智能告警</t>
  </si>
  <si>
    <t>平台可视化管理功能模块</t>
  </si>
  <si>
    <t>可视化管理功能模块，支持对平台进行可视化管理，支持自定义创建智慧档案大屏，可按需自定义功能模块可视化呈现</t>
  </si>
  <si>
    <t>小计8</t>
  </si>
  <si>
    <t>七、整理室</t>
  </si>
  <si>
    <t>1、除尘净化</t>
  </si>
  <si>
    <t>档案除尘净化整理台</t>
  </si>
  <si>
    <t>温度检测范围°C：-40℃～100℃
温度检测精度°C：±1℃
湿度检测范围%RH：0～100%
湿度检测精度%RH：±3%RH
PM2.5检测量程：0～999μg/m³
CO2检测量程：400ppm～5000ppm
TVOC检测量程：0～2000μg/m³
甲醛检测量程：0～2000μg/m³
PM2.5检测精度：±10%
CO2检测精度：±10%
TVOC检测精度：±25%
甲醛检测精度：±10%
杀菌技术类型：光氢离子/臭氧
消毒柜内容量L：250L
净化柜内风量：220m³/h
臭氧消毒规格：100mg/m³*4
风机类型：离心风机
总功率：250W
单个风机风量m³/h：1500
净化滤网层数：初效过滤网、HEPA高效过滤网、活性炭过滤网
是否支持负离子功能：支持
负离子规格：8X10^6ions/cm³
设备净尺寸：1500mm长*850mm宽1700mm高
显示屏幕：10.1寸1280*800电容屏</t>
  </si>
  <si>
    <t>小计9</t>
  </si>
  <si>
    <t>设备总价格</t>
  </si>
  <si>
    <t>技术服务费：包含运输、装卸、搬运、综合布线、设备安装、辅材、系统调试、使用培训、税费等综合费用；</t>
  </si>
  <si>
    <t>总价格</t>
  </si>
  <si>
    <t>惠州中医医院档案库房建设清单（建筑）</t>
  </si>
  <si>
    <t>施工项目</t>
  </si>
  <si>
    <t>工艺制作及材料说明</t>
  </si>
  <si>
    <t>总 价（元）</t>
  </si>
  <si>
    <t>场地保护、清运</t>
  </si>
  <si>
    <t>保护膜、保洁、清运废料</t>
  </si>
  <si>
    <t>库房板隔墙（双面）</t>
  </si>
  <si>
    <t>尺寸（8000mm*3000mm）*2
40*70轻钢龙骨打基础，底面封9厘皇冠板打底、面贴埃特板</t>
  </si>
  <si>
    <t>平方</t>
  </si>
  <si>
    <t>刮腻子刷漆</t>
  </si>
  <si>
    <t>包工包料：刮腻子粉两遍找平、手工刷面漆一遍</t>
  </si>
  <si>
    <t>办公区板隔墙（双面）</t>
  </si>
  <si>
    <t>尺寸（4857mm*3000mm）*2
40*70轻钢龙骨打基础，底面封9厘皇冠板打底、面贴埃特板</t>
  </si>
  <si>
    <t>办公区隔墙碳晶门</t>
  </si>
  <si>
    <t>环保碳纤科技木门
规格（2000mm*800mm）</t>
  </si>
  <si>
    <t>个</t>
  </si>
  <si>
    <t>玻璃隔墙
（含玻璃门）</t>
  </si>
  <si>
    <t>墙面尺寸（4857mm*3000mm）
四周采用规格50mm宽不锈钢封边固定
玻璃厚度规格10mm；包含地弹簧、拉手、玻璃门（规格2000mm*900mm）</t>
  </si>
  <si>
    <t>不锈钢防火门</t>
  </si>
  <si>
    <t>（尺寸：2180*1180）*2个
产品型号：GFM-1124-bdk5-A1.50（甲级）-1-不锈钢</t>
  </si>
  <si>
    <t>不锈钢防火门套</t>
  </si>
  <si>
    <t>不锈钢定制压边门套</t>
  </si>
  <si>
    <t>不锈钢防火门安装</t>
  </si>
  <si>
    <t>安装费用</t>
  </si>
  <si>
    <t>门套加固</t>
  </si>
  <si>
    <t>门套内加固调整</t>
  </si>
  <si>
    <t>木门拆除</t>
  </si>
  <si>
    <t>拆除档案室木质门</t>
  </si>
  <si>
    <t>窗户拆除</t>
  </si>
  <si>
    <t>拆除档案室窗户</t>
  </si>
  <si>
    <t>原大门洞砌砖</t>
  </si>
  <si>
    <t>1、原大门口砌砖封闭、两面水泥沙批荡找平（包含红砖、水泥、沙、运费）
2、门洞尺寸：900*2000mm=1.8㎡</t>
  </si>
  <si>
    <t>门洞刮腻子</t>
  </si>
  <si>
    <t>1、包工包料：刮腻子粉两遍找平、手工刷面漆一遍
2、区域：封门洞两墙面
3、封门洞里外两侧墙
面均刷面漆一遍
4、第一天刮第一遍腻
子，第二天刮第二遍腻
子，第三天刷面漆；</t>
  </si>
  <si>
    <t>原窗户洞砌砖</t>
  </si>
  <si>
    <t>1、原窗户砌砖封闭、水泥沙批荡找平（包含红砖、水泥、沙、运费）</t>
  </si>
  <si>
    <t>窗洞刮腻子</t>
  </si>
  <si>
    <t>1、包工包料：刮腻子粉两遍找平、手工刷面漆一遍
2、区域：内窗洞两墙面，外窗内墙
面均刷面漆一遍</t>
  </si>
  <si>
    <t xml:space="preserve">人工材料合计总价：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</si>
</sst>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\¥#,##0.00;\¥\-#,##0.00"/>
  </numFmts>
  <fonts count="41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b/>
      <sz val="18"/>
      <name val="宋体"/>
      <charset val="134"/>
    </font>
    <font>
      <b/>
      <sz val="18"/>
      <color rgb="FFFF0000"/>
      <name val="宋体"/>
      <charset val="134"/>
    </font>
    <font>
      <sz val="18"/>
      <name val="宋体"/>
      <charset val="134"/>
    </font>
    <font>
      <sz val="18"/>
      <color rgb="FFFF0000"/>
      <name val="宋体"/>
      <charset val="134"/>
    </font>
    <font>
      <sz val="16"/>
      <name val="宋体"/>
      <charset val="134"/>
    </font>
    <font>
      <sz val="18"/>
      <color theme="1"/>
      <name val="宋体"/>
      <charset val="134"/>
    </font>
    <font>
      <b/>
      <sz val="18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8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8"/>
      <color rgb="FFFF0000"/>
      <name val="等线"/>
      <charset val="134"/>
      <scheme val="minor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Times New Roman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3" tint="0.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21" applyNumberFormat="0" applyAlignment="0" applyProtection="0">
      <alignment vertical="center"/>
    </xf>
    <xf numFmtId="0" fontId="29" fillId="7" borderId="22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1" fillId="8" borderId="23" applyNumberFormat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0"/>
    <xf numFmtId="0" fontId="1" fillId="0" borderId="0"/>
    <xf numFmtId="0" fontId="39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9" fillId="0" borderId="0"/>
    <xf numFmtId="0" fontId="39" fillId="0" borderId="0"/>
    <xf numFmtId="0" fontId="39" fillId="0" borderId="0"/>
  </cellStyleXfs>
  <cellXfs count="10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0" fillId="0" borderId="0" xfId="0" applyFill="1" applyAlignment="1"/>
    <xf numFmtId="0" fontId="0" fillId="2" borderId="0" xfId="0" applyFill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52" applyFont="1" applyFill="1" applyBorder="1" applyAlignment="1">
      <alignment horizontal="left" vertical="center" wrapText="1"/>
    </xf>
    <xf numFmtId="0" fontId="10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vertical="center" wrapText="1"/>
    </xf>
    <xf numFmtId="0" fontId="8" fillId="0" borderId="1" xfId="52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top" wrapText="1"/>
    </xf>
    <xf numFmtId="177" fontId="10" fillId="0" borderId="5" xfId="0" applyNumberFormat="1" applyFont="1" applyFill="1" applyBorder="1" applyAlignment="1">
      <alignment horizontal="center" vertical="center" wrapText="1"/>
    </xf>
    <xf numFmtId="177" fontId="11" fillId="0" borderId="5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top" wrapText="1"/>
    </xf>
    <xf numFmtId="177" fontId="10" fillId="0" borderId="6" xfId="0" applyNumberFormat="1" applyFont="1" applyFill="1" applyBorder="1" applyAlignment="1">
      <alignment horizontal="center" vertical="center" wrapText="1"/>
    </xf>
    <xf numFmtId="177" fontId="11" fillId="0" borderId="6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top" wrapText="1"/>
    </xf>
    <xf numFmtId="177" fontId="10" fillId="0" borderId="7" xfId="0" applyNumberFormat="1" applyFont="1" applyFill="1" applyBorder="1" applyAlignment="1">
      <alignment horizontal="center" vertical="center" wrapText="1"/>
    </xf>
    <xf numFmtId="177" fontId="11" fillId="0" borderId="7" xfId="0" applyNumberFormat="1" applyFont="1" applyFill="1" applyBorder="1" applyAlignment="1">
      <alignment horizontal="center" vertical="center" wrapText="1"/>
    </xf>
    <xf numFmtId="7" fontId="10" fillId="0" borderId="1" xfId="0" applyNumberFormat="1" applyFont="1" applyFill="1" applyBorder="1" applyAlignment="1">
      <alignment horizontal="center" vertical="center" wrapText="1"/>
    </xf>
    <xf numFmtId="7" fontId="10" fillId="0" borderId="2" xfId="0" applyNumberFormat="1" applyFont="1" applyFill="1" applyBorder="1" applyAlignment="1">
      <alignment horizontal="center" vertical="center" wrapText="1"/>
    </xf>
    <xf numFmtId="7" fontId="10" fillId="0" borderId="3" xfId="0" applyNumberFormat="1" applyFont="1" applyFill="1" applyBorder="1" applyAlignment="1">
      <alignment horizontal="center" vertical="center" wrapText="1"/>
    </xf>
    <xf numFmtId="7" fontId="10" fillId="0" borderId="4" xfId="0" applyNumberFormat="1" applyFont="1" applyFill="1" applyBorder="1" applyAlignment="1">
      <alignment horizontal="center" vertical="center" wrapText="1"/>
    </xf>
    <xf numFmtId="0" fontId="10" fillId="0" borderId="1" xfId="54" applyFont="1" applyFill="1" applyBorder="1" applyAlignment="1">
      <alignment horizontal="left" vertical="center" wrapText="1"/>
    </xf>
    <xf numFmtId="0" fontId="10" fillId="0" borderId="1" xfId="54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left" vertical="center" wrapText="1"/>
    </xf>
    <xf numFmtId="0" fontId="10" fillId="0" borderId="1" xfId="56" applyFont="1" applyFill="1" applyBorder="1" applyAlignment="1">
      <alignment horizontal="center" vertical="center" wrapText="1"/>
    </xf>
    <xf numFmtId="0" fontId="10" fillId="0" borderId="1" xfId="55" applyFont="1" applyFill="1" applyBorder="1" applyAlignment="1">
      <alignment horizontal="left" vertical="center" wrapText="1"/>
    </xf>
    <xf numFmtId="0" fontId="10" fillId="0" borderId="1" xfId="55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0" fillId="0" borderId="1" xfId="53" applyFont="1" applyFill="1" applyBorder="1" applyAlignment="1">
      <alignment horizontal="left" vertical="center" wrapText="1"/>
    </xf>
    <xf numFmtId="0" fontId="10" fillId="0" borderId="5" xfId="53" applyFont="1" applyFill="1" applyBorder="1" applyAlignment="1">
      <alignment horizontal="center" vertical="center" wrapText="1"/>
    </xf>
    <xf numFmtId="0" fontId="12" fillId="0" borderId="5" xfId="53" applyFont="1" applyFill="1" applyBorder="1" applyAlignment="1">
      <alignment horizontal="left" vertical="top" wrapText="1"/>
    </xf>
    <xf numFmtId="0" fontId="10" fillId="0" borderId="7" xfId="53" applyFont="1" applyFill="1" applyBorder="1" applyAlignment="1">
      <alignment horizontal="center" vertical="center" wrapText="1"/>
    </xf>
    <xf numFmtId="0" fontId="10" fillId="0" borderId="7" xfId="53" applyFont="1" applyFill="1" applyBorder="1" applyAlignment="1">
      <alignment horizontal="left" vertical="top" wrapText="1"/>
    </xf>
    <xf numFmtId="0" fontId="10" fillId="0" borderId="5" xfId="53" applyFont="1" applyFill="1" applyBorder="1" applyAlignment="1">
      <alignment horizontal="left" vertical="top" wrapText="1"/>
    </xf>
    <xf numFmtId="177" fontId="10" fillId="0" borderId="5" xfId="0" applyNumberFormat="1" applyFont="1" applyFill="1" applyBorder="1" applyAlignment="1">
      <alignment horizontal="center" vertical="center"/>
    </xf>
    <xf numFmtId="177" fontId="10" fillId="0" borderId="7" xfId="0" applyNumberFormat="1" applyFont="1" applyFill="1" applyBorder="1" applyAlignment="1">
      <alignment horizontal="center" vertical="center"/>
    </xf>
    <xf numFmtId="0" fontId="10" fillId="0" borderId="1" xfId="53" applyFont="1" applyFill="1" applyBorder="1" applyAlignment="1">
      <alignment horizontal="center" vertical="center" wrapText="1"/>
    </xf>
    <xf numFmtId="7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top" wrapText="1"/>
    </xf>
    <xf numFmtId="7" fontId="10" fillId="0" borderId="8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top" wrapText="1"/>
    </xf>
    <xf numFmtId="0" fontId="10" fillId="0" borderId="5" xfId="55" applyFont="1" applyFill="1" applyBorder="1" applyAlignment="1">
      <alignment horizontal="center" vertical="center" wrapText="1"/>
    </xf>
    <xf numFmtId="7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7" xfId="55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top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7" fontId="6" fillId="0" borderId="0" xfId="0" applyNumberFormat="1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 wrapText="1"/>
    </xf>
    <xf numFmtId="0" fontId="14" fillId="4" borderId="16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数据中心1层_1" xfId="49"/>
    <cellStyle name="0,0_x000d__x000a_NA_x000d__x000a_" xfId="50"/>
    <cellStyle name="样式 1" xfId="51"/>
    <cellStyle name="普通 3" xfId="52"/>
    <cellStyle name="常规_Sheet1" xfId="53"/>
    <cellStyle name="常规_机房环境监控系统_1" xfId="54"/>
    <cellStyle name="常规_机房环境监控系统_4" xfId="55"/>
    <cellStyle name="常规_机房环境监控系统" xfId="56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1&#39033;&#30446;&#31649;&#29702;\26&#30005;&#30333;&#20154;&#27665;&#27861;&#38498;&#20250;&#35745;&#26723;&#26696;&#24211;&#25151;\&#30005;&#30333;&#21306;&#20154;&#27665;&#27861;&#38498;&#20250;&#35745;&#26723;&#26696;&#24211;&#25151;&#25253;&#20215;&#34920;&#65288;&#23458;&#25143;&#20215;&#65289;110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方案一"/>
      <sheetName val="方案二"/>
    </sheetNames>
    <sheetDataSet>
      <sheetData sheetId="0"/>
      <sheetData sheetId="1"/>
      <sheetData sheetId="2">
        <row r="5">
          <cell r="J5">
            <v>8200</v>
          </cell>
        </row>
        <row r="14">
          <cell r="J14">
            <v>15683</v>
          </cell>
        </row>
        <row r="20">
          <cell r="J20">
            <v>24365</v>
          </cell>
        </row>
        <row r="53">
          <cell r="J53">
            <v>5350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zoomScale="70" zoomScaleNormal="70" workbookViewId="0">
      <selection activeCell="I4" sqref="I4"/>
    </sheetView>
  </sheetViews>
  <sheetFormatPr defaultColWidth="9.64166666666667" defaultRowHeight="14"/>
  <cols>
    <col min="1" max="8" width="15.3" style="81" customWidth="1"/>
    <col min="9" max="9" width="23.3833333333333" style="81" customWidth="1"/>
    <col min="10" max="11" width="15.3" style="81" customWidth="1"/>
    <col min="12" max="12" width="17.1333333333333" style="81" customWidth="1"/>
    <col min="13" max="13" width="16.6" style="81" customWidth="1"/>
    <col min="14" max="14" width="56.75" style="81" customWidth="1"/>
    <col min="15" max="32" width="9" style="81"/>
    <col min="33" max="224" width="9.64166666666667" style="81"/>
    <col min="225" max="253" width="9" style="81"/>
    <col min="254" max="16381" width="9.64166666666667" style="81"/>
    <col min="16382" max="16384" width="9.64166666666667" style="82"/>
  </cols>
  <sheetData>
    <row r="1" s="81" customFormat="1" ht="54" customHeight="1" spans="1:13">
      <c r="A1" s="83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="81" customFormat="1" ht="48" customHeight="1" spans="1:13">
      <c r="A2" s="85" t="s">
        <v>0</v>
      </c>
      <c r="B2" s="86" t="s">
        <v>1</v>
      </c>
      <c r="C2" s="86"/>
      <c r="D2" s="86"/>
      <c r="E2" s="86"/>
      <c r="F2" s="86"/>
      <c r="G2" s="86"/>
      <c r="H2" s="86"/>
      <c r="I2" s="86"/>
      <c r="J2" s="86"/>
      <c r="K2" s="95" t="s">
        <v>2</v>
      </c>
      <c r="L2" s="86" t="s">
        <v>3</v>
      </c>
      <c r="M2" s="96" t="s">
        <v>4</v>
      </c>
    </row>
    <row r="3" s="81" customFormat="1" ht="85" customHeight="1" spans="1:13">
      <c r="A3" s="85"/>
      <c r="B3" s="87" t="s">
        <v>5</v>
      </c>
      <c r="C3" s="87" t="s">
        <v>6</v>
      </c>
      <c r="D3" s="87" t="s">
        <v>7</v>
      </c>
      <c r="E3" s="87" t="s">
        <v>8</v>
      </c>
      <c r="F3" s="87" t="s">
        <v>9</v>
      </c>
      <c r="G3" s="87" t="s">
        <v>10</v>
      </c>
      <c r="H3" s="86" t="s">
        <v>11</v>
      </c>
      <c r="I3" s="87" t="s">
        <v>12</v>
      </c>
      <c r="J3" s="87" t="s">
        <v>13</v>
      </c>
      <c r="K3" s="97"/>
      <c r="L3" s="87"/>
      <c r="M3" s="98"/>
    </row>
    <row r="4" s="81" customFormat="1" ht="85" customHeight="1" spans="1:13">
      <c r="A4" s="88">
        <v>1</v>
      </c>
      <c r="B4" s="89"/>
      <c r="C4" s="89"/>
      <c r="D4" s="89"/>
      <c r="E4" s="89"/>
      <c r="F4" s="89"/>
      <c r="G4" s="89"/>
      <c r="H4" s="90"/>
      <c r="I4" s="90"/>
      <c r="J4" s="90"/>
      <c r="K4" s="90"/>
      <c r="L4" s="99"/>
      <c r="M4" s="100"/>
    </row>
    <row r="5" s="81" customFormat="1" ht="67" hidden="1" customHeight="1" spans="1:13">
      <c r="A5" s="91">
        <v>2</v>
      </c>
      <c r="B5" s="92">
        <f>[1]方案二!J5</f>
        <v>8200</v>
      </c>
      <c r="C5" s="92">
        <f>[1]方案二!J14</f>
        <v>15683</v>
      </c>
      <c r="D5" s="92">
        <f>[1]方案二!J20</f>
        <v>24365</v>
      </c>
      <c r="E5" s="92"/>
      <c r="F5" s="92"/>
      <c r="G5" s="92"/>
      <c r="H5" s="92"/>
      <c r="I5" s="92"/>
      <c r="J5" s="101">
        <f>SUM(B5:D5)</f>
        <v>48248</v>
      </c>
      <c r="K5" s="101">
        <f>[1]方案二!J53</f>
        <v>5350</v>
      </c>
      <c r="L5" s="102" t="e">
        <f>J5+#REF!+#REF!+#REF!+#REF!+K5+#REF!</f>
        <v>#REF!</v>
      </c>
      <c r="M5" s="103" t="s">
        <v>14</v>
      </c>
    </row>
    <row r="6" ht="31" customHeight="1"/>
    <row r="7" ht="31" customHeight="1" spans="8:9">
      <c r="H7" s="93"/>
      <c r="I7" s="94"/>
    </row>
    <row r="8" ht="31" customHeight="1" spans="8:9">
      <c r="H8" s="94"/>
      <c r="I8" s="94"/>
    </row>
    <row r="9" ht="31" customHeight="1"/>
    <row r="10" ht="31" customHeight="1"/>
    <row r="11" ht="31" customHeight="1"/>
    <row r="12" ht="31" customHeight="1"/>
    <row r="13" ht="31" customHeight="1"/>
    <row r="14" ht="31" customHeight="1"/>
    <row r="15" ht="31" customHeight="1"/>
    <row r="16" ht="31" customHeight="1"/>
    <row r="17" ht="31" customHeight="1"/>
    <row r="18" ht="31" customHeight="1"/>
    <row r="19" ht="31" customHeight="1"/>
    <row r="20" ht="31" customHeight="1"/>
    <row r="21" ht="31" customHeight="1"/>
    <row r="22" ht="31" customHeight="1"/>
    <row r="23" ht="31" customHeight="1"/>
    <row r="24" ht="31" customHeight="1"/>
    <row r="25" ht="31" customHeight="1"/>
    <row r="26" ht="31" customHeight="1"/>
    <row r="27" ht="31" customHeight="1"/>
    <row r="28" ht="31" customHeight="1"/>
  </sheetData>
  <mergeCells count="6">
    <mergeCell ref="A1:M1"/>
    <mergeCell ref="B2:J2"/>
    <mergeCell ref="A2:A3"/>
    <mergeCell ref="K2:K3"/>
    <mergeCell ref="L2:L3"/>
    <mergeCell ref="M2:M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8"/>
  <sheetViews>
    <sheetView tabSelected="1" zoomScale="55" zoomScaleNormal="55" workbookViewId="0">
      <pane xSplit="2" ySplit="1" topLeftCell="C32" activePane="bottomRight" state="frozen"/>
      <selection/>
      <selection pane="topRight"/>
      <selection pane="bottomLeft"/>
      <selection pane="bottomRight" activeCell="O38" sqref="O38"/>
    </sheetView>
  </sheetViews>
  <sheetFormatPr defaultColWidth="10.2666666666667" defaultRowHeight="118" customHeight="1"/>
  <cols>
    <col min="1" max="1" width="27.4" style="17" customWidth="1"/>
    <col min="2" max="2" width="54.7666666666667" style="17" customWidth="1"/>
    <col min="3" max="3" width="78.4083333333333" style="17" customWidth="1"/>
    <col min="4" max="4" width="9.8" style="17" customWidth="1"/>
    <col min="5" max="5" width="9.7" style="17" customWidth="1"/>
    <col min="6" max="6" width="20.8916666666667" style="16" customWidth="1"/>
    <col min="7" max="7" width="20.8916666666667" style="17" customWidth="1"/>
    <col min="8" max="8" width="28.4083333333333" style="17" customWidth="1"/>
    <col min="9" max="16356" width="10.2666666666667" style="17"/>
  </cols>
  <sheetData>
    <row r="1" ht="70" customHeight="1" spans="1:8">
      <c r="A1" s="18" t="s">
        <v>15</v>
      </c>
      <c r="B1" s="19"/>
      <c r="C1" s="19"/>
      <c r="D1" s="19"/>
      <c r="E1" s="19"/>
      <c r="F1" s="19"/>
      <c r="G1" s="19"/>
      <c r="H1" s="20"/>
    </row>
    <row r="2" s="14" customFormat="1" ht="32" customHeight="1" spans="1:8">
      <c r="A2" s="21" t="s">
        <v>16</v>
      </c>
      <c r="B2" s="21" t="s">
        <v>17</v>
      </c>
      <c r="C2" s="21" t="s">
        <v>18</v>
      </c>
      <c r="D2" s="21" t="s">
        <v>19</v>
      </c>
      <c r="E2" s="21" t="s">
        <v>20</v>
      </c>
      <c r="F2" s="21" t="s">
        <v>21</v>
      </c>
      <c r="G2" s="21" t="s">
        <v>22</v>
      </c>
      <c r="H2" s="21" t="s">
        <v>4</v>
      </c>
    </row>
    <row r="3" s="15" customFormat="1" ht="28" customHeight="1" spans="1:8">
      <c r="A3" s="22" t="s">
        <v>23</v>
      </c>
      <c r="B3" s="22"/>
      <c r="C3" s="22"/>
      <c r="D3" s="23"/>
      <c r="E3" s="24"/>
      <c r="F3" s="24"/>
      <c r="G3" s="25"/>
      <c r="H3" s="24"/>
    </row>
    <row r="4" ht="310" customHeight="1" spans="1:8">
      <c r="A4" s="23" t="s">
        <v>24</v>
      </c>
      <c r="B4" s="26" t="s">
        <v>25</v>
      </c>
      <c r="C4" s="27" t="s">
        <v>26</v>
      </c>
      <c r="D4" s="26">
        <v>2</v>
      </c>
      <c r="E4" s="26" t="s">
        <v>27</v>
      </c>
      <c r="F4" s="28"/>
      <c r="G4" s="28"/>
      <c r="H4" s="29"/>
    </row>
    <row r="5" ht="155" customHeight="1" spans="1:8">
      <c r="A5" s="30" t="s">
        <v>28</v>
      </c>
      <c r="B5" s="26" t="s">
        <v>29</v>
      </c>
      <c r="C5" s="27" t="s">
        <v>30</v>
      </c>
      <c r="D5" s="26">
        <v>1</v>
      </c>
      <c r="E5" s="26" t="s">
        <v>27</v>
      </c>
      <c r="F5" s="28"/>
      <c r="G5" s="28"/>
      <c r="H5" s="29"/>
    </row>
    <row r="6" ht="408" customHeight="1" spans="1:8">
      <c r="A6" s="31" t="s">
        <v>31</v>
      </c>
      <c r="B6" s="32" t="s">
        <v>32</v>
      </c>
      <c r="C6" s="27" t="s">
        <v>33</v>
      </c>
      <c r="D6" s="26">
        <v>1</v>
      </c>
      <c r="E6" s="26" t="s">
        <v>34</v>
      </c>
      <c r="F6" s="28"/>
      <c r="G6" s="28"/>
      <c r="H6" s="29"/>
    </row>
    <row r="7" ht="409" customHeight="1" spans="1:8">
      <c r="A7" s="33"/>
      <c r="B7" s="31" t="s">
        <v>35</v>
      </c>
      <c r="C7" s="34" t="s">
        <v>36</v>
      </c>
      <c r="D7" s="31">
        <v>1</v>
      </c>
      <c r="E7" s="31" t="s">
        <v>34</v>
      </c>
      <c r="F7" s="35"/>
      <c r="G7" s="35"/>
      <c r="H7" s="36"/>
    </row>
    <row r="8" ht="170" customHeight="1" spans="1:8">
      <c r="A8" s="33"/>
      <c r="B8" s="33"/>
      <c r="C8" s="37"/>
      <c r="D8" s="33"/>
      <c r="E8" s="33"/>
      <c r="F8" s="38"/>
      <c r="G8" s="38"/>
      <c r="H8" s="39"/>
    </row>
    <row r="9" ht="408" customHeight="1" spans="1:8">
      <c r="A9" s="40" t="s">
        <v>37</v>
      </c>
      <c r="B9" s="31" t="s">
        <v>38</v>
      </c>
      <c r="C9" s="34" t="s">
        <v>39</v>
      </c>
      <c r="D9" s="31">
        <v>1</v>
      </c>
      <c r="E9" s="31" t="s">
        <v>34</v>
      </c>
      <c r="F9" s="35"/>
      <c r="G9" s="35"/>
      <c r="H9" s="36"/>
    </row>
    <row r="10" ht="330" customHeight="1" spans="1:8">
      <c r="A10" s="41"/>
      <c r="B10" s="42"/>
      <c r="C10" s="43"/>
      <c r="D10" s="42"/>
      <c r="E10" s="42"/>
      <c r="F10" s="44"/>
      <c r="G10" s="44"/>
      <c r="H10" s="45"/>
    </row>
    <row r="11" ht="409" customHeight="1" spans="1:8">
      <c r="A11" s="26" t="s">
        <v>40</v>
      </c>
      <c r="B11" s="26" t="s">
        <v>41</v>
      </c>
      <c r="C11" s="27" t="s">
        <v>42</v>
      </c>
      <c r="D11" s="26">
        <v>1</v>
      </c>
      <c r="E11" s="26" t="s">
        <v>27</v>
      </c>
      <c r="F11" s="28"/>
      <c r="G11" s="28"/>
      <c r="H11" s="29"/>
    </row>
    <row r="12" ht="99" customHeight="1" spans="1:8">
      <c r="A12" s="46" t="s">
        <v>43</v>
      </c>
      <c r="B12" s="26" t="s">
        <v>44</v>
      </c>
      <c r="C12" s="27" t="s">
        <v>45</v>
      </c>
      <c r="D12" s="26">
        <v>1</v>
      </c>
      <c r="E12" s="26" t="s">
        <v>46</v>
      </c>
      <c r="F12" s="28"/>
      <c r="G12" s="28"/>
      <c r="H12" s="28"/>
    </row>
    <row r="13" customFormat="1" ht="60" customHeight="1" spans="1:8">
      <c r="A13" s="47" t="s">
        <v>47</v>
      </c>
      <c r="B13" s="48"/>
      <c r="C13" s="49"/>
      <c r="D13" s="26"/>
      <c r="E13" s="26"/>
      <c r="F13" s="28"/>
      <c r="G13" s="28">
        <f>SUM(G4:G12)</f>
        <v>0</v>
      </c>
      <c r="H13" s="28"/>
    </row>
    <row r="14" s="15" customFormat="1" ht="23" spans="1:8">
      <c r="A14" s="22" t="s">
        <v>48</v>
      </c>
      <c r="B14" s="22"/>
      <c r="C14" s="22"/>
      <c r="D14" s="23"/>
      <c r="E14" s="24"/>
      <c r="F14" s="24"/>
      <c r="G14" s="25"/>
      <c r="H14" s="24"/>
    </row>
    <row r="15" s="16" customFormat="1" ht="226" customHeight="1" spans="1:16377">
      <c r="A15" s="26" t="s">
        <v>49</v>
      </c>
      <c r="B15" s="26" t="s">
        <v>50</v>
      </c>
      <c r="C15" s="50" t="s">
        <v>51</v>
      </c>
      <c r="D15" s="51">
        <v>2</v>
      </c>
      <c r="E15" s="26" t="s">
        <v>27</v>
      </c>
      <c r="F15" s="46"/>
      <c r="G15" s="28"/>
      <c r="H15" s="28"/>
      <c r="XEH15" s="77"/>
      <c r="XEI15" s="77"/>
      <c r="XEJ15" s="77"/>
      <c r="XEK15" s="77"/>
      <c r="XEL15" s="77"/>
      <c r="XEM15" s="77"/>
      <c r="XEN15" s="77"/>
      <c r="XEO15" s="77"/>
      <c r="XEP15" s="77"/>
      <c r="XEQ15" s="77"/>
      <c r="XER15" s="77"/>
      <c r="XES15" s="77"/>
      <c r="XET15" s="77"/>
      <c r="XEU15" s="77"/>
      <c r="XEV15" s="77"/>
      <c r="XEW15" s="77"/>
    </row>
    <row r="16" s="16" customFormat="1" ht="259" customHeight="1" spans="1:16377">
      <c r="A16" s="26" t="s">
        <v>52</v>
      </c>
      <c r="B16" s="26" t="s">
        <v>53</v>
      </c>
      <c r="C16" s="52" t="s">
        <v>54</v>
      </c>
      <c r="D16" s="53">
        <v>1</v>
      </c>
      <c r="E16" s="53" t="s">
        <v>27</v>
      </c>
      <c r="F16" s="28"/>
      <c r="G16" s="28"/>
      <c r="H16" s="28"/>
      <c r="XEH16" s="77"/>
      <c r="XEI16" s="77"/>
      <c r="XEJ16" s="77"/>
      <c r="XEK16" s="77"/>
      <c r="XEL16" s="77"/>
      <c r="XEM16" s="77"/>
      <c r="XEN16" s="77"/>
      <c r="XEO16" s="77"/>
      <c r="XEP16" s="77"/>
      <c r="XEQ16" s="77"/>
      <c r="XER16" s="77"/>
      <c r="XES16" s="77"/>
      <c r="XET16" s="77"/>
      <c r="XEU16" s="77"/>
      <c r="XEV16" s="77"/>
      <c r="XEW16" s="77"/>
    </row>
    <row r="17" s="16" customFormat="1" customHeight="1" spans="1:16377">
      <c r="A17" s="26"/>
      <c r="B17" s="26" t="s">
        <v>55</v>
      </c>
      <c r="C17" s="52" t="s">
        <v>56</v>
      </c>
      <c r="D17" s="53">
        <v>1</v>
      </c>
      <c r="E17" s="53" t="s">
        <v>57</v>
      </c>
      <c r="F17" s="28"/>
      <c r="G17" s="28"/>
      <c r="H17" s="28"/>
      <c r="XEH17" s="77"/>
      <c r="XEI17" s="77"/>
      <c r="XEJ17" s="77"/>
      <c r="XEK17" s="77"/>
      <c r="XEL17" s="77"/>
      <c r="XEM17" s="77"/>
      <c r="XEN17" s="77"/>
      <c r="XEO17" s="77"/>
      <c r="XEP17" s="77"/>
      <c r="XEQ17" s="77"/>
      <c r="XER17" s="77"/>
      <c r="XES17" s="77"/>
      <c r="XET17" s="77"/>
      <c r="XEU17" s="77"/>
      <c r="XEV17" s="77"/>
      <c r="XEW17" s="77"/>
    </row>
    <row r="18" s="16" customFormat="1" ht="305" customHeight="1" spans="1:16377">
      <c r="A18" s="46" t="s">
        <v>58</v>
      </c>
      <c r="B18" s="26" t="s">
        <v>59</v>
      </c>
      <c r="C18" s="50" t="s">
        <v>60</v>
      </c>
      <c r="D18" s="51">
        <v>2</v>
      </c>
      <c r="E18" s="51" t="s">
        <v>27</v>
      </c>
      <c r="F18" s="28"/>
      <c r="G18" s="28"/>
      <c r="H18" s="28"/>
      <c r="XEH18" s="77"/>
      <c r="XEI18" s="77"/>
      <c r="XEJ18" s="77"/>
      <c r="XEK18" s="77"/>
      <c r="XEL18" s="77"/>
      <c r="XEM18" s="77"/>
      <c r="XEN18" s="77"/>
      <c r="XEO18" s="77"/>
      <c r="XEP18" s="77"/>
      <c r="XEQ18" s="77"/>
      <c r="XER18" s="77"/>
      <c r="XES18" s="77"/>
      <c r="XET18" s="77"/>
      <c r="XEU18" s="77"/>
      <c r="XEV18" s="77"/>
      <c r="XEW18" s="77"/>
    </row>
    <row r="19" s="16" customFormat="1" customHeight="1" spans="1:16377">
      <c r="A19" s="46" t="s">
        <v>61</v>
      </c>
      <c r="B19" s="26" t="s">
        <v>62</v>
      </c>
      <c r="C19" s="54" t="s">
        <v>63</v>
      </c>
      <c r="D19" s="55">
        <v>2</v>
      </c>
      <c r="E19" s="55" t="s">
        <v>27</v>
      </c>
      <c r="F19" s="28"/>
      <c r="G19" s="28"/>
      <c r="H19" s="28"/>
      <c r="XEH19" s="77"/>
      <c r="XEI19" s="77"/>
      <c r="XEJ19" s="77"/>
      <c r="XEK19" s="77"/>
      <c r="XEL19" s="77"/>
      <c r="XEM19" s="77"/>
      <c r="XEN19" s="77"/>
      <c r="XEO19" s="77"/>
      <c r="XEP19" s="77"/>
      <c r="XEQ19" s="77"/>
      <c r="XER19" s="77"/>
      <c r="XES19" s="77"/>
      <c r="XET19" s="77"/>
      <c r="XEU19" s="77"/>
      <c r="XEV19" s="77"/>
      <c r="XEW19" s="77"/>
    </row>
    <row r="20" s="16" customFormat="1" ht="171" customHeight="1" spans="1:16377">
      <c r="A20" s="46" t="s">
        <v>64</v>
      </c>
      <c r="B20" s="26" t="s">
        <v>65</v>
      </c>
      <c r="C20" s="27" t="s">
        <v>66</v>
      </c>
      <c r="D20" s="26">
        <v>1</v>
      </c>
      <c r="E20" s="26" t="s">
        <v>34</v>
      </c>
      <c r="F20" s="28"/>
      <c r="G20" s="28"/>
      <c r="H20" s="29"/>
      <c r="XEH20" s="77"/>
      <c r="XEI20" s="77"/>
      <c r="XEJ20" s="77"/>
      <c r="XEK20" s="77"/>
      <c r="XEL20" s="77"/>
      <c r="XEM20" s="77"/>
      <c r="XEN20" s="77"/>
      <c r="XEO20" s="77"/>
      <c r="XEP20" s="77"/>
      <c r="XEQ20" s="77"/>
      <c r="XER20" s="77"/>
      <c r="XES20" s="77"/>
      <c r="XET20" s="77"/>
      <c r="XEU20" s="77"/>
      <c r="XEV20" s="77"/>
      <c r="XEW20" s="77"/>
    </row>
    <row r="21" s="16" customFormat="1" ht="87" customHeight="1" spans="1:16377">
      <c r="A21" s="46" t="s">
        <v>67</v>
      </c>
      <c r="B21" s="26" t="s">
        <v>68</v>
      </c>
      <c r="C21" s="27" t="s">
        <v>69</v>
      </c>
      <c r="D21" s="26">
        <v>1</v>
      </c>
      <c r="E21" s="26" t="s">
        <v>46</v>
      </c>
      <c r="F21" s="28"/>
      <c r="G21" s="28"/>
      <c r="H21" s="28"/>
      <c r="XEH21" s="77"/>
      <c r="XEI21" s="77"/>
      <c r="XEJ21" s="77"/>
      <c r="XEK21" s="77"/>
      <c r="XEL21" s="77"/>
      <c r="XEM21" s="77"/>
      <c r="XEN21" s="77"/>
      <c r="XEO21" s="77"/>
      <c r="XEP21" s="77"/>
      <c r="XEQ21" s="77"/>
      <c r="XER21" s="77"/>
      <c r="XES21" s="77"/>
      <c r="XET21" s="77"/>
      <c r="XEU21" s="77"/>
      <c r="XEV21" s="77"/>
      <c r="XEW21" s="77"/>
    </row>
    <row r="22" customFormat="1" ht="60" customHeight="1" spans="1:8">
      <c r="A22" s="47" t="s">
        <v>70</v>
      </c>
      <c r="B22" s="48"/>
      <c r="C22" s="49"/>
      <c r="D22" s="26"/>
      <c r="E22" s="26"/>
      <c r="F22" s="28"/>
      <c r="G22" s="28">
        <f>SUM(G15:G21)</f>
        <v>0</v>
      </c>
      <c r="H22" s="28"/>
    </row>
    <row r="23" s="15" customFormat="1" ht="23" spans="1:8">
      <c r="A23" s="22" t="s">
        <v>71</v>
      </c>
      <c r="B23" s="22"/>
      <c r="C23" s="22"/>
      <c r="D23" s="23"/>
      <c r="E23" s="24"/>
      <c r="F23" s="24"/>
      <c r="G23" s="25"/>
      <c r="H23" s="24"/>
    </row>
    <row r="24" s="17" customFormat="1" ht="192" customHeight="1" spans="1:8">
      <c r="A24" s="26" t="s">
        <v>72</v>
      </c>
      <c r="B24" s="56" t="s">
        <v>73</v>
      </c>
      <c r="C24" s="27" t="s">
        <v>74</v>
      </c>
      <c r="D24" s="26">
        <v>1</v>
      </c>
      <c r="E24" s="26" t="s">
        <v>46</v>
      </c>
      <c r="F24" s="56"/>
      <c r="G24" s="56"/>
      <c r="H24" s="26" t="s">
        <v>75</v>
      </c>
    </row>
    <row r="25" s="17" customFormat="1" ht="162" customHeight="1" spans="1:8">
      <c r="A25" s="26"/>
      <c r="B25" s="56" t="s">
        <v>76</v>
      </c>
      <c r="C25" s="27" t="s">
        <v>77</v>
      </c>
      <c r="D25" s="26">
        <v>114</v>
      </c>
      <c r="E25" s="26" t="s">
        <v>78</v>
      </c>
      <c r="F25" s="56"/>
      <c r="G25" s="56"/>
      <c r="H25" s="32"/>
    </row>
    <row r="26" s="17" customFormat="1" ht="208" customHeight="1" spans="1:8">
      <c r="A26" s="26"/>
      <c r="B26" s="56" t="s">
        <v>79</v>
      </c>
      <c r="C26" s="27" t="s">
        <v>80</v>
      </c>
      <c r="D26" s="26">
        <v>1</v>
      </c>
      <c r="E26" s="26" t="s">
        <v>27</v>
      </c>
      <c r="F26" s="56"/>
      <c r="G26" s="56"/>
      <c r="H26" s="26" t="s">
        <v>81</v>
      </c>
    </row>
    <row r="27" s="17" customFormat="1" ht="315" customHeight="1" spans="1:8">
      <c r="A27" s="26"/>
      <c r="B27" s="56" t="s">
        <v>82</v>
      </c>
      <c r="C27" s="27" t="s">
        <v>83</v>
      </c>
      <c r="D27" s="26">
        <v>1</v>
      </c>
      <c r="E27" s="26" t="s">
        <v>34</v>
      </c>
      <c r="F27" s="56"/>
      <c r="G27" s="56"/>
      <c r="H27" s="26"/>
    </row>
    <row r="28" s="17" customFormat="1" ht="264" customHeight="1" spans="1:8">
      <c r="A28" s="26"/>
      <c r="B28" s="56" t="s">
        <v>84</v>
      </c>
      <c r="C28" s="27" t="s">
        <v>85</v>
      </c>
      <c r="D28" s="26">
        <v>2</v>
      </c>
      <c r="E28" s="26" t="s">
        <v>27</v>
      </c>
      <c r="F28" s="56"/>
      <c r="G28" s="56"/>
      <c r="H28" s="32"/>
    </row>
    <row r="29" s="17" customFormat="1" ht="241" customHeight="1" spans="1:8">
      <c r="A29" s="26"/>
      <c r="B29" s="56" t="s">
        <v>86</v>
      </c>
      <c r="C29" s="27" t="s">
        <v>87</v>
      </c>
      <c r="D29" s="26">
        <v>1</v>
      </c>
      <c r="E29" s="26" t="s">
        <v>27</v>
      </c>
      <c r="F29" s="56"/>
      <c r="G29" s="56"/>
      <c r="H29" s="32"/>
    </row>
    <row r="30" s="17" customFormat="1" ht="259" customHeight="1" spans="1:8">
      <c r="A30" s="26"/>
      <c r="B30" s="56" t="s">
        <v>88</v>
      </c>
      <c r="C30" s="27" t="s">
        <v>89</v>
      </c>
      <c r="D30" s="26">
        <v>4</v>
      </c>
      <c r="E30" s="26" t="s">
        <v>27</v>
      </c>
      <c r="F30" s="56"/>
      <c r="G30" s="56"/>
      <c r="H30" s="32"/>
    </row>
    <row r="31" s="17" customFormat="1" ht="169" customHeight="1" spans="1:8">
      <c r="A31" s="26"/>
      <c r="B31" s="56" t="s">
        <v>90</v>
      </c>
      <c r="C31" s="27" t="s">
        <v>91</v>
      </c>
      <c r="D31" s="26">
        <v>2</v>
      </c>
      <c r="E31" s="26" t="s">
        <v>27</v>
      </c>
      <c r="F31" s="56"/>
      <c r="G31" s="56"/>
      <c r="H31" s="32"/>
    </row>
    <row r="32" s="17" customFormat="1" ht="196" customHeight="1" spans="1:8">
      <c r="A32" s="26"/>
      <c r="B32" s="56" t="s">
        <v>92</v>
      </c>
      <c r="C32" s="27" t="s">
        <v>93</v>
      </c>
      <c r="D32" s="26">
        <v>2</v>
      </c>
      <c r="E32" s="26" t="s">
        <v>27</v>
      </c>
      <c r="F32" s="56"/>
      <c r="G32" s="56"/>
      <c r="H32" s="32"/>
    </row>
    <row r="33" s="17" customFormat="1" ht="110" customHeight="1" spans="1:8">
      <c r="A33" s="26"/>
      <c r="B33" s="56" t="s">
        <v>94</v>
      </c>
      <c r="C33" s="57" t="s">
        <v>95</v>
      </c>
      <c r="D33" s="26">
        <v>1</v>
      </c>
      <c r="E33" s="26" t="s">
        <v>96</v>
      </c>
      <c r="F33" s="56"/>
      <c r="G33" s="56"/>
      <c r="H33" s="32"/>
    </row>
    <row r="34" s="17" customFormat="1" ht="59" customHeight="1" spans="1:8">
      <c r="A34" s="26"/>
      <c r="B34" s="56" t="s">
        <v>97</v>
      </c>
      <c r="C34" s="57" t="s">
        <v>97</v>
      </c>
      <c r="D34" s="26">
        <v>1</v>
      </c>
      <c r="E34" s="26" t="s">
        <v>96</v>
      </c>
      <c r="F34" s="56"/>
      <c r="G34" s="56"/>
      <c r="H34" s="32"/>
    </row>
    <row r="35" s="17" customFormat="1" ht="64" customHeight="1" spans="1:8">
      <c r="A35" s="26"/>
      <c r="B35" s="56" t="s">
        <v>98</v>
      </c>
      <c r="C35" s="57" t="s">
        <v>99</v>
      </c>
      <c r="D35" s="32">
        <v>1</v>
      </c>
      <c r="E35" s="32" t="s">
        <v>46</v>
      </c>
      <c r="F35" s="56"/>
      <c r="G35" s="56"/>
      <c r="H35" s="32"/>
    </row>
    <row r="36" customFormat="1" ht="60" customHeight="1" spans="1:8">
      <c r="A36" s="47" t="s">
        <v>100</v>
      </c>
      <c r="B36" s="48"/>
      <c r="C36" s="49"/>
      <c r="D36" s="26"/>
      <c r="E36" s="26"/>
      <c r="F36" s="28"/>
      <c r="G36" s="28">
        <f>SUM(G24:G35)</f>
        <v>0</v>
      </c>
      <c r="H36" s="28"/>
    </row>
    <row r="37" s="15" customFormat="1" ht="23" spans="1:8">
      <c r="A37" s="22" t="s">
        <v>101</v>
      </c>
      <c r="B37" s="22"/>
      <c r="C37" s="22"/>
      <c r="D37" s="23"/>
      <c r="E37" s="24"/>
      <c r="F37" s="24"/>
      <c r="G37" s="25"/>
      <c r="H37" s="24"/>
    </row>
    <row r="38" s="15" customFormat="1" ht="377" customHeight="1" spans="1:8">
      <c r="A38" s="46" t="s">
        <v>102</v>
      </c>
      <c r="B38" s="26" t="s">
        <v>103</v>
      </c>
      <c r="C38" s="27" t="s">
        <v>104</v>
      </c>
      <c r="D38" s="26">
        <v>2</v>
      </c>
      <c r="E38" s="26" t="s">
        <v>34</v>
      </c>
      <c r="F38" s="28"/>
      <c r="G38" s="28"/>
      <c r="H38" s="28"/>
    </row>
    <row r="39" s="15" customFormat="1" ht="60" customHeight="1" spans="1:8">
      <c r="A39" s="46"/>
      <c r="B39" s="26" t="s">
        <v>105</v>
      </c>
      <c r="C39" s="27" t="s">
        <v>106</v>
      </c>
      <c r="D39" s="26">
        <v>1</v>
      </c>
      <c r="E39" s="26" t="s">
        <v>46</v>
      </c>
      <c r="F39" s="28"/>
      <c r="G39" s="28"/>
      <c r="H39" s="29"/>
    </row>
    <row r="40" s="14" customFormat="1" ht="409" customHeight="1" spans="1:8">
      <c r="A40" s="46" t="s">
        <v>107</v>
      </c>
      <c r="B40" s="58" t="s">
        <v>108</v>
      </c>
      <c r="C40" s="59" t="s">
        <v>109</v>
      </c>
      <c r="D40" s="58">
        <v>4</v>
      </c>
      <c r="E40" s="58" t="s">
        <v>34</v>
      </c>
      <c r="F40" s="35"/>
      <c r="G40" s="35"/>
      <c r="H40" s="35"/>
    </row>
    <row r="41" customFormat="1" ht="314" customHeight="1" spans="1:8">
      <c r="A41" s="46"/>
      <c r="B41" s="60"/>
      <c r="C41" s="61"/>
      <c r="D41" s="60"/>
      <c r="E41" s="60"/>
      <c r="F41" s="44"/>
      <c r="G41" s="44"/>
      <c r="H41" s="44"/>
    </row>
    <row r="42" ht="408" customHeight="1" spans="1:8">
      <c r="A42" s="46"/>
      <c r="B42" s="31" t="s">
        <v>110</v>
      </c>
      <c r="C42" s="62" t="s">
        <v>111</v>
      </c>
      <c r="D42" s="31">
        <v>1</v>
      </c>
      <c r="E42" s="58" t="s">
        <v>34</v>
      </c>
      <c r="F42" s="63"/>
      <c r="G42" s="63"/>
      <c r="H42" s="35"/>
    </row>
    <row r="43" ht="193" customHeight="1" spans="1:8">
      <c r="A43" s="46"/>
      <c r="B43" s="42"/>
      <c r="C43" s="61"/>
      <c r="D43" s="42"/>
      <c r="E43" s="60"/>
      <c r="F43" s="64"/>
      <c r="G43" s="64"/>
      <c r="H43" s="44"/>
    </row>
    <row r="44" customHeight="1" spans="1:8">
      <c r="A44" s="46"/>
      <c r="B44" s="26" t="s">
        <v>112</v>
      </c>
      <c r="C44" s="57" t="s">
        <v>113</v>
      </c>
      <c r="D44" s="26">
        <v>3</v>
      </c>
      <c r="E44" s="65" t="s">
        <v>114</v>
      </c>
      <c r="F44" s="56"/>
      <c r="G44" s="56"/>
      <c r="H44" s="28" t="s">
        <v>115</v>
      </c>
    </row>
    <row r="45" ht="91" customHeight="1" spans="1:8">
      <c r="A45" s="46"/>
      <c r="B45" s="26" t="s">
        <v>116</v>
      </c>
      <c r="C45" s="27" t="s">
        <v>117</v>
      </c>
      <c r="D45" s="26">
        <v>1</v>
      </c>
      <c r="E45" s="26" t="s">
        <v>46</v>
      </c>
      <c r="F45" s="28"/>
      <c r="G45" s="28"/>
      <c r="H45" s="28"/>
    </row>
    <row r="46" customFormat="1" ht="60" customHeight="1" spans="1:8">
      <c r="A46" s="47" t="s">
        <v>118</v>
      </c>
      <c r="B46" s="48"/>
      <c r="C46" s="49"/>
      <c r="D46" s="26"/>
      <c r="E46" s="26"/>
      <c r="F46" s="28"/>
      <c r="G46" s="28">
        <f>SUM(G38:G45)</f>
        <v>0</v>
      </c>
      <c r="H46" s="28"/>
    </row>
    <row r="47" s="15" customFormat="1" ht="23" spans="1:8">
      <c r="A47" s="22" t="s">
        <v>119</v>
      </c>
      <c r="B47" s="22"/>
      <c r="C47" s="22"/>
      <c r="D47" s="22"/>
      <c r="E47" s="22"/>
      <c r="F47" s="22"/>
      <c r="G47" s="22"/>
      <c r="H47" s="22"/>
    </row>
    <row r="48" s="14" customFormat="1" customHeight="1" spans="1:8">
      <c r="A48" s="66" t="s">
        <v>120</v>
      </c>
      <c r="B48" s="26" t="s">
        <v>121</v>
      </c>
      <c r="C48" s="27" t="s">
        <v>122</v>
      </c>
      <c r="D48" s="26">
        <v>1</v>
      </c>
      <c r="E48" s="26" t="s">
        <v>34</v>
      </c>
      <c r="F48" s="46"/>
      <c r="G48" s="28"/>
      <c r="H48" s="28"/>
    </row>
    <row r="49" s="14" customFormat="1" customHeight="1" spans="1:8">
      <c r="A49" s="66" t="s">
        <v>123</v>
      </c>
      <c r="B49" s="67" t="s">
        <v>124</v>
      </c>
      <c r="C49" s="27" t="s">
        <v>125</v>
      </c>
      <c r="D49" s="26">
        <v>1</v>
      </c>
      <c r="E49" s="26" t="s">
        <v>34</v>
      </c>
      <c r="F49" s="28"/>
      <c r="G49" s="28"/>
      <c r="H49" s="28"/>
    </row>
    <row r="50" s="14" customFormat="1" customHeight="1" spans="1:8">
      <c r="A50" s="66" t="s">
        <v>126</v>
      </c>
      <c r="B50" s="67" t="s">
        <v>127</v>
      </c>
      <c r="C50" s="27" t="s">
        <v>128</v>
      </c>
      <c r="D50" s="26">
        <v>1</v>
      </c>
      <c r="E50" s="26" t="s">
        <v>34</v>
      </c>
      <c r="F50" s="28"/>
      <c r="G50" s="28"/>
      <c r="H50" s="28"/>
    </row>
    <row r="51" s="14" customFormat="1" ht="61" customHeight="1" spans="1:8">
      <c r="A51" s="66" t="s">
        <v>129</v>
      </c>
      <c r="B51" s="67" t="s">
        <v>130</v>
      </c>
      <c r="C51" s="27" t="s">
        <v>131</v>
      </c>
      <c r="D51" s="26">
        <v>1</v>
      </c>
      <c r="E51" s="26" t="s">
        <v>34</v>
      </c>
      <c r="F51" s="28"/>
      <c r="G51" s="28"/>
      <c r="H51" s="28"/>
    </row>
    <row r="52" customFormat="1" ht="60" customHeight="1" spans="1:8">
      <c r="A52" s="47" t="s">
        <v>132</v>
      </c>
      <c r="B52" s="48"/>
      <c r="C52" s="49"/>
      <c r="D52" s="26"/>
      <c r="E52" s="26"/>
      <c r="F52" s="28"/>
      <c r="G52" s="28">
        <f>SUM(G48:G51)</f>
        <v>0</v>
      </c>
      <c r="H52" s="28"/>
    </row>
    <row r="53" s="15" customFormat="1" ht="23" spans="1:8">
      <c r="A53" s="22" t="s">
        <v>133</v>
      </c>
      <c r="B53" s="22"/>
      <c r="C53" s="22"/>
      <c r="D53" s="22"/>
      <c r="E53" s="22"/>
      <c r="F53" s="22"/>
      <c r="G53" s="22"/>
      <c r="H53" s="22"/>
    </row>
    <row r="54" s="15" customFormat="1" ht="283" customHeight="1" spans="1:8">
      <c r="A54" s="46" t="s">
        <v>134</v>
      </c>
      <c r="B54" s="26" t="s">
        <v>135</v>
      </c>
      <c r="C54" s="68" t="s">
        <v>136</v>
      </c>
      <c r="D54" s="65">
        <v>1</v>
      </c>
      <c r="E54" s="65" t="s">
        <v>34</v>
      </c>
      <c r="F54" s="28"/>
      <c r="G54" s="28"/>
      <c r="H54" s="28"/>
    </row>
    <row r="55" s="14" customFormat="1" ht="408" customHeight="1" spans="1:8">
      <c r="A55" s="46"/>
      <c r="B55" s="31" t="s">
        <v>137</v>
      </c>
      <c r="C55" s="34" t="s">
        <v>138</v>
      </c>
      <c r="D55" s="31">
        <v>1</v>
      </c>
      <c r="E55" s="31" t="s">
        <v>46</v>
      </c>
      <c r="F55" s="35"/>
      <c r="G55" s="35"/>
      <c r="H55" s="35"/>
    </row>
    <row r="56" customFormat="1" ht="242" customHeight="1" spans="1:8">
      <c r="A56" s="46"/>
      <c r="B56" s="42"/>
      <c r="C56" s="43"/>
      <c r="D56" s="42"/>
      <c r="E56" s="42"/>
      <c r="F56" s="44"/>
      <c r="G56" s="44"/>
      <c r="H56" s="44"/>
    </row>
    <row r="57" ht="72" customHeight="1" spans="1:8">
      <c r="A57" s="46"/>
      <c r="B57" s="26" t="s">
        <v>139</v>
      </c>
      <c r="C57" s="27" t="s">
        <v>140</v>
      </c>
      <c r="D57" s="26">
        <f>D4+D5+D11+D15+D16+D18+D19+D40+D42+D48</f>
        <v>17</v>
      </c>
      <c r="E57" s="26" t="s">
        <v>46</v>
      </c>
      <c r="F57" s="28"/>
      <c r="G57" s="28"/>
      <c r="H57" s="28"/>
    </row>
    <row r="58" ht="77" customHeight="1" spans="1:8">
      <c r="A58" s="46"/>
      <c r="B58" s="26" t="s">
        <v>141</v>
      </c>
      <c r="C58" s="27" t="s">
        <v>142</v>
      </c>
      <c r="D58" s="26">
        <v>1</v>
      </c>
      <c r="E58" s="26" t="s">
        <v>46</v>
      </c>
      <c r="F58" s="28"/>
      <c r="G58" s="28"/>
      <c r="H58" s="28"/>
    </row>
    <row r="59" customHeight="1" spans="1:8">
      <c r="A59" s="46"/>
      <c r="B59" s="26" t="s">
        <v>143</v>
      </c>
      <c r="C59" s="27" t="s">
        <v>144</v>
      </c>
      <c r="D59" s="26">
        <v>1</v>
      </c>
      <c r="E59" s="26" t="s">
        <v>46</v>
      </c>
      <c r="F59" s="28"/>
      <c r="G59" s="28"/>
      <c r="H59" s="28"/>
    </row>
    <row r="60" customFormat="1" ht="46" customHeight="1" spans="1:8">
      <c r="A60" s="47" t="s">
        <v>145</v>
      </c>
      <c r="B60" s="48"/>
      <c r="C60" s="49"/>
      <c r="D60" s="26"/>
      <c r="E60" s="26"/>
      <c r="F60" s="28"/>
      <c r="G60" s="28">
        <f>SUM(G54:G59)</f>
        <v>0</v>
      </c>
      <c r="H60" s="28"/>
    </row>
    <row r="61" s="15" customFormat="1" ht="23" spans="1:8">
      <c r="A61" s="22" t="s">
        <v>146</v>
      </c>
      <c r="B61" s="22"/>
      <c r="C61" s="22"/>
      <c r="D61" s="22"/>
      <c r="E61" s="22"/>
      <c r="F61" s="22"/>
      <c r="G61" s="22"/>
      <c r="H61" s="22"/>
    </row>
    <row r="62" s="15" customFormat="1" ht="408" customHeight="1" spans="1:8">
      <c r="A62" s="69" t="s">
        <v>147</v>
      </c>
      <c r="B62" s="70" t="s">
        <v>148</v>
      </c>
      <c r="C62" s="71" t="s">
        <v>149</v>
      </c>
      <c r="D62" s="72">
        <v>1</v>
      </c>
      <c r="E62" s="72" t="s">
        <v>34</v>
      </c>
      <c r="F62" s="35"/>
      <c r="G62" s="35"/>
      <c r="H62" s="31"/>
    </row>
    <row r="63" customFormat="1" ht="171" customHeight="1" spans="1:8">
      <c r="A63" s="73"/>
      <c r="B63" s="74"/>
      <c r="C63" s="75"/>
      <c r="D63" s="76"/>
      <c r="E63" s="76"/>
      <c r="F63" s="44"/>
      <c r="G63" s="44"/>
      <c r="H63" s="42"/>
    </row>
    <row r="64" customFormat="1" ht="46" customHeight="1" spans="1:8">
      <c r="A64" s="47" t="s">
        <v>150</v>
      </c>
      <c r="B64" s="48"/>
      <c r="C64" s="49"/>
      <c r="D64" s="26"/>
      <c r="E64" s="26"/>
      <c r="F64" s="28"/>
      <c r="G64" s="28">
        <f>SUM(G62)</f>
        <v>0</v>
      </c>
      <c r="H64" s="28"/>
    </row>
    <row r="65" ht="57" customHeight="1" spans="1:8">
      <c r="A65" s="26" t="s">
        <v>151</v>
      </c>
      <c r="B65" s="26"/>
      <c r="C65" s="26"/>
      <c r="D65" s="26"/>
      <c r="E65" s="26"/>
      <c r="F65" s="26"/>
      <c r="G65" s="28">
        <f>G60+G52+G46+G36+G22+G13+G64</f>
        <v>0</v>
      </c>
      <c r="H65" s="26"/>
    </row>
    <row r="66" ht="64" customHeight="1" spans="1:8">
      <c r="A66" s="26" t="s">
        <v>152</v>
      </c>
      <c r="B66" s="26"/>
      <c r="C66" s="26"/>
      <c r="D66" s="26"/>
      <c r="E66" s="26"/>
      <c r="F66" s="26"/>
      <c r="G66" s="35"/>
      <c r="H66" s="31"/>
    </row>
    <row r="67" ht="62" customHeight="1" spans="1:8">
      <c r="A67" s="26" t="s">
        <v>153</v>
      </c>
      <c r="B67" s="26"/>
      <c r="C67" s="26"/>
      <c r="D67" s="26"/>
      <c r="E67" s="26"/>
      <c r="F67" s="26"/>
      <c r="G67" s="28">
        <f>SUM(G65:G66)</f>
        <v>0</v>
      </c>
      <c r="H67" s="26"/>
    </row>
    <row r="68" customHeight="1" spans="1:8">
      <c r="A68" s="78"/>
      <c r="B68" s="78"/>
      <c r="C68" s="78"/>
      <c r="D68" s="78"/>
      <c r="E68" s="78"/>
      <c r="F68" s="79"/>
      <c r="G68" s="80"/>
      <c r="H68" s="78"/>
    </row>
  </sheetData>
  <mergeCells count="71">
    <mergeCell ref="A1:H1"/>
    <mergeCell ref="A3:C3"/>
    <mergeCell ref="A13:C13"/>
    <mergeCell ref="A14:C14"/>
    <mergeCell ref="A22:C22"/>
    <mergeCell ref="A23:C23"/>
    <mergeCell ref="A36:C36"/>
    <mergeCell ref="A37:C37"/>
    <mergeCell ref="A46:C46"/>
    <mergeCell ref="A47:C47"/>
    <mergeCell ref="D47:G47"/>
    <mergeCell ref="A52:C52"/>
    <mergeCell ref="A53:C53"/>
    <mergeCell ref="D53:G53"/>
    <mergeCell ref="A60:C60"/>
    <mergeCell ref="A61:C61"/>
    <mergeCell ref="D61:G61"/>
    <mergeCell ref="A64:C64"/>
    <mergeCell ref="A65:F65"/>
    <mergeCell ref="A66:F66"/>
    <mergeCell ref="A67:F67"/>
    <mergeCell ref="A6:A8"/>
    <mergeCell ref="A9:A10"/>
    <mergeCell ref="A16:A17"/>
    <mergeCell ref="A24:A35"/>
    <mergeCell ref="A38:A39"/>
    <mergeCell ref="A40:A45"/>
    <mergeCell ref="A54:A59"/>
    <mergeCell ref="A62:A63"/>
    <mergeCell ref="B7:B8"/>
    <mergeCell ref="B9:B10"/>
    <mergeCell ref="B40:B41"/>
    <mergeCell ref="B42:B43"/>
    <mergeCell ref="B55:B56"/>
    <mergeCell ref="B62:B63"/>
    <mergeCell ref="C7:C8"/>
    <mergeCell ref="C9:C10"/>
    <mergeCell ref="C40:C41"/>
    <mergeCell ref="C42:C43"/>
    <mergeCell ref="C55:C56"/>
    <mergeCell ref="C62:C63"/>
    <mergeCell ref="D7:D8"/>
    <mergeCell ref="D9:D10"/>
    <mergeCell ref="D40:D41"/>
    <mergeCell ref="D42:D43"/>
    <mergeCell ref="D55:D56"/>
    <mergeCell ref="D62:D63"/>
    <mergeCell ref="E7:E8"/>
    <mergeCell ref="E9:E10"/>
    <mergeCell ref="E40:E41"/>
    <mergeCell ref="E42:E43"/>
    <mergeCell ref="E55:E56"/>
    <mergeCell ref="E62:E63"/>
    <mergeCell ref="F7:F8"/>
    <mergeCell ref="F9:F10"/>
    <mergeCell ref="F40:F41"/>
    <mergeCell ref="F42:F43"/>
    <mergeCell ref="F55:F56"/>
    <mergeCell ref="F62:F63"/>
    <mergeCell ref="G7:G8"/>
    <mergeCell ref="G9:G10"/>
    <mergeCell ref="G40:G41"/>
    <mergeCell ref="G42:G43"/>
    <mergeCell ref="G55:G56"/>
    <mergeCell ref="G62:G63"/>
    <mergeCell ref="H7:H8"/>
    <mergeCell ref="H9:H10"/>
    <mergeCell ref="H40:H41"/>
    <mergeCell ref="H42:H43"/>
    <mergeCell ref="H55:H56"/>
    <mergeCell ref="H62:H6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zoomScale="85" zoomScaleNormal="85" topLeftCell="A13" workbookViewId="0">
      <selection activeCell="B2" sqref="B$1:B$1048576"/>
    </sheetView>
  </sheetViews>
  <sheetFormatPr defaultColWidth="9" defaultRowHeight="14" outlineLevelCol="6"/>
  <cols>
    <col min="1" max="1" width="6.31666666666667" style="2" customWidth="1"/>
    <col min="2" max="2" width="15.1416666666667" style="2" customWidth="1"/>
    <col min="3" max="3" width="41.025" style="2" customWidth="1"/>
    <col min="4" max="5" width="20.5833333333333" style="2" customWidth="1"/>
    <col min="6" max="6" width="10.5833333333333" style="2" customWidth="1"/>
    <col min="7" max="16378" width="9" style="2"/>
  </cols>
  <sheetData>
    <row r="1" s="1" customFormat="1" ht="52" customHeight="1" spans="1:6">
      <c r="A1" s="4" t="s">
        <v>154</v>
      </c>
      <c r="B1" s="4"/>
      <c r="C1" s="4"/>
      <c r="D1" s="5"/>
      <c r="E1" s="4"/>
      <c r="F1" s="4"/>
    </row>
    <row r="2" s="2" customFormat="1" ht="37" customHeight="1" spans="1:6">
      <c r="A2" s="6" t="s">
        <v>0</v>
      </c>
      <c r="B2" s="6" t="s">
        <v>155</v>
      </c>
      <c r="C2" s="6" t="s">
        <v>156</v>
      </c>
      <c r="D2" s="6" t="s">
        <v>20</v>
      </c>
      <c r="E2" s="6" t="s">
        <v>19</v>
      </c>
      <c r="F2" s="6" t="s">
        <v>157</v>
      </c>
    </row>
    <row r="3" s="2" customFormat="1" ht="28" customHeight="1" spans="1:6">
      <c r="A3" s="7">
        <v>1</v>
      </c>
      <c r="B3" s="7" t="s">
        <v>158</v>
      </c>
      <c r="C3" s="7" t="s">
        <v>159</v>
      </c>
      <c r="D3" s="7" t="s">
        <v>96</v>
      </c>
      <c r="E3" s="7">
        <v>1</v>
      </c>
      <c r="F3" s="7"/>
    </row>
    <row r="4" s="2" customFormat="1" ht="48" customHeight="1" spans="1:6">
      <c r="A4" s="7">
        <v>2</v>
      </c>
      <c r="B4" s="7" t="s">
        <v>160</v>
      </c>
      <c r="C4" s="7" t="s">
        <v>161</v>
      </c>
      <c r="D4" s="7" t="s">
        <v>162</v>
      </c>
      <c r="E4" s="7">
        <v>48</v>
      </c>
      <c r="F4" s="7"/>
    </row>
    <row r="5" s="2" customFormat="1" ht="37" customHeight="1" spans="1:6">
      <c r="A5" s="7">
        <v>3</v>
      </c>
      <c r="B5" s="7" t="s">
        <v>163</v>
      </c>
      <c r="C5" s="7" t="s">
        <v>164</v>
      </c>
      <c r="D5" s="7" t="s">
        <v>162</v>
      </c>
      <c r="E5" s="7">
        <v>48</v>
      </c>
      <c r="F5" s="7"/>
    </row>
    <row r="6" s="2" customFormat="1" ht="49" customHeight="1" spans="1:6">
      <c r="A6" s="7">
        <v>4</v>
      </c>
      <c r="B6" s="7" t="s">
        <v>165</v>
      </c>
      <c r="C6" s="7" t="s">
        <v>166</v>
      </c>
      <c r="D6" s="7" t="s">
        <v>162</v>
      </c>
      <c r="E6" s="7">
        <v>29.14</v>
      </c>
      <c r="F6" s="7"/>
    </row>
    <row r="7" s="2" customFormat="1" ht="38" customHeight="1" spans="1:6">
      <c r="A7" s="7">
        <v>5</v>
      </c>
      <c r="B7" s="7" t="s">
        <v>163</v>
      </c>
      <c r="C7" s="7" t="s">
        <v>164</v>
      </c>
      <c r="D7" s="7" t="s">
        <v>162</v>
      </c>
      <c r="E7" s="7">
        <v>29.14</v>
      </c>
      <c r="F7" s="7"/>
    </row>
    <row r="8" s="2" customFormat="1" ht="39" customHeight="1" spans="1:6">
      <c r="A8" s="7">
        <v>6</v>
      </c>
      <c r="B8" s="7" t="s">
        <v>167</v>
      </c>
      <c r="C8" s="7" t="s">
        <v>168</v>
      </c>
      <c r="D8" s="7" t="s">
        <v>169</v>
      </c>
      <c r="E8" s="7">
        <v>1</v>
      </c>
      <c r="F8" s="7"/>
    </row>
    <row r="9" s="3" customFormat="1" ht="87" customHeight="1" spans="1:7">
      <c r="A9" s="7">
        <v>7</v>
      </c>
      <c r="B9" s="7" t="s">
        <v>170</v>
      </c>
      <c r="C9" s="7" t="s">
        <v>171</v>
      </c>
      <c r="D9" s="7" t="s">
        <v>162</v>
      </c>
      <c r="E9" s="7">
        <v>14.57</v>
      </c>
      <c r="F9" s="7"/>
      <c r="G9" s="2"/>
    </row>
    <row r="10" s="2" customFormat="1" ht="58" customHeight="1" spans="1:6">
      <c r="A10" s="7">
        <v>8</v>
      </c>
      <c r="B10" s="7" t="s">
        <v>172</v>
      </c>
      <c r="C10" s="8" t="s">
        <v>173</v>
      </c>
      <c r="D10" s="7" t="s">
        <v>162</v>
      </c>
      <c r="E10" s="7">
        <f>2.57*2</f>
        <v>5.14</v>
      </c>
      <c r="F10" s="7"/>
    </row>
    <row r="11" s="2" customFormat="1" ht="30" customHeight="1" spans="1:6">
      <c r="A11" s="7">
        <v>9</v>
      </c>
      <c r="B11" s="7" t="s">
        <v>174</v>
      </c>
      <c r="C11" s="9" t="s">
        <v>175</v>
      </c>
      <c r="D11" s="7" t="s">
        <v>162</v>
      </c>
      <c r="E11" s="7">
        <f>2.57*2</f>
        <v>5.14</v>
      </c>
      <c r="F11" s="7"/>
    </row>
    <row r="12" s="2" customFormat="1" ht="31" customHeight="1" spans="1:6">
      <c r="A12" s="7">
        <v>10</v>
      </c>
      <c r="B12" s="7" t="s">
        <v>176</v>
      </c>
      <c r="C12" s="9" t="s">
        <v>177</v>
      </c>
      <c r="D12" s="7" t="s">
        <v>169</v>
      </c>
      <c r="E12" s="7">
        <v>2</v>
      </c>
      <c r="F12" s="7"/>
    </row>
    <row r="13" s="2" customFormat="1" ht="27" customHeight="1" spans="1:6">
      <c r="A13" s="7">
        <v>11</v>
      </c>
      <c r="B13" s="7" t="s">
        <v>178</v>
      </c>
      <c r="C13" s="9" t="s">
        <v>179</v>
      </c>
      <c r="D13" s="7" t="s">
        <v>46</v>
      </c>
      <c r="E13" s="7">
        <v>2</v>
      </c>
      <c r="F13" s="7"/>
    </row>
    <row r="14" s="2" customFormat="1" ht="27" customHeight="1" spans="1:6">
      <c r="A14" s="7">
        <v>12</v>
      </c>
      <c r="B14" s="10" t="s">
        <v>180</v>
      </c>
      <c r="C14" s="11" t="s">
        <v>181</v>
      </c>
      <c r="D14" s="10" t="s">
        <v>169</v>
      </c>
      <c r="E14" s="12">
        <v>1</v>
      </c>
      <c r="F14" s="12"/>
    </row>
    <row r="15" s="2" customFormat="1" ht="27" customHeight="1" spans="1:6">
      <c r="A15" s="7">
        <v>13</v>
      </c>
      <c r="B15" s="10" t="s">
        <v>182</v>
      </c>
      <c r="C15" s="11" t="s">
        <v>183</v>
      </c>
      <c r="D15" s="10" t="s">
        <v>169</v>
      </c>
      <c r="E15" s="12">
        <v>3</v>
      </c>
      <c r="F15" s="12"/>
    </row>
    <row r="16" s="2" customFormat="1" ht="68" customHeight="1" spans="1:6">
      <c r="A16" s="7">
        <v>14</v>
      </c>
      <c r="B16" s="10" t="s">
        <v>184</v>
      </c>
      <c r="C16" s="11" t="s">
        <v>185</v>
      </c>
      <c r="D16" s="10" t="s">
        <v>169</v>
      </c>
      <c r="E16" s="12">
        <v>1</v>
      </c>
      <c r="F16" s="12"/>
    </row>
    <row r="17" s="2" customFormat="1" ht="128" customHeight="1" spans="1:6">
      <c r="A17" s="7">
        <v>15</v>
      </c>
      <c r="B17" s="10" t="s">
        <v>186</v>
      </c>
      <c r="C17" s="11" t="s">
        <v>187</v>
      </c>
      <c r="D17" s="10" t="s">
        <v>162</v>
      </c>
      <c r="E17" s="12">
        <v>3.6</v>
      </c>
      <c r="F17" s="12"/>
    </row>
    <row r="18" s="2" customFormat="1" ht="68" customHeight="1" spans="1:6">
      <c r="A18" s="7">
        <v>16</v>
      </c>
      <c r="B18" s="10" t="s">
        <v>188</v>
      </c>
      <c r="C18" s="11" t="s">
        <v>189</v>
      </c>
      <c r="D18" s="10" t="s">
        <v>169</v>
      </c>
      <c r="E18" s="12">
        <v>3</v>
      </c>
      <c r="F18" s="12"/>
    </row>
    <row r="19" s="2" customFormat="1" ht="68" customHeight="1" spans="1:6">
      <c r="A19" s="7">
        <v>17</v>
      </c>
      <c r="B19" s="10" t="s">
        <v>190</v>
      </c>
      <c r="C19" s="11" t="s">
        <v>191</v>
      </c>
      <c r="D19" s="10" t="s">
        <v>162</v>
      </c>
      <c r="E19" s="12">
        <f>3.8*2+3</f>
        <v>10.6</v>
      </c>
      <c r="F19" s="12"/>
    </row>
    <row r="20" s="2" customFormat="1" ht="40" customHeight="1" spans="1:6">
      <c r="A20" s="6" t="s">
        <v>192</v>
      </c>
      <c r="B20" s="13"/>
      <c r="C20" s="13"/>
      <c r="D20" s="13"/>
      <c r="E20" s="13"/>
      <c r="F20" s="13">
        <f>SUM(F3:F19)</f>
        <v>0</v>
      </c>
    </row>
  </sheetData>
  <mergeCells count="2">
    <mergeCell ref="A1:F1"/>
    <mergeCell ref="A20:E20"/>
  </mergeCells>
  <pageMargins left="0.161111111111111" right="0.161111111111111" top="0.0152777777777778" bottom="0.01527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十防部分</vt:lpstr>
      <vt:lpstr>建筑改造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宣任 陶</dc:creator>
  <cp:lastModifiedBy>惠州市中医医院办公室</cp:lastModifiedBy>
  <dcterms:created xsi:type="dcterms:W3CDTF">2024-01-29T09:11:00Z</dcterms:created>
  <dcterms:modified xsi:type="dcterms:W3CDTF">2025-10-15T07:40:11Z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F6A2042F6CED4B49A4A08B29CD7ABD46_13</vt:lpwstr>
  </property>
</Properties>
</file>